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SN\NIGERIA\PHASE IV\Website\"/>
    </mc:Choice>
  </mc:AlternateContent>
  <xr:revisionPtr revIDLastSave="0" documentId="10_ncr:100000_{3BC2D641-865A-4585-BD43-DCA175DA3C2A}" xr6:coauthVersionLast="31" xr6:coauthVersionMax="31" xr10:uidLastSave="{00000000-0000-0000-0000-000000000000}"/>
  <bookViews>
    <workbookView xWindow="0" yWindow="0" windowWidth="23040" windowHeight="8340" xr2:uid="{00000000-000D-0000-FFFF-FFFF00000000}"/>
  </bookViews>
  <sheets>
    <sheet name="DB2018 NGA Simulator" sheetId="1" r:id="rId1"/>
  </sheets>
  <definedNames>
    <definedName name="_xlnm._FilterDatabase" localSheetId="0" hidden="1">'DB2018 NGA Simulator'!$A$7:$BC$44</definedName>
    <definedName name="Halo">#REF!</definedName>
    <definedName name="Hola">#REF!</definedName>
    <definedName name="Z_01670FF7_1AD5_413F_AA0E_0EB92270E4E0_.wvu.Cols" localSheetId="0" hidden="1">'DB2018 NGA Simulator'!#REF!</definedName>
    <definedName name="Z_01670FF7_1AD5_413F_AA0E_0EB92270E4E0_.wvu.FilterData" localSheetId="0" hidden="1">'DB2018 NGA Simulator'!$C$7:$AG$7</definedName>
    <definedName name="Z_01670FF7_1AD5_413F_AA0E_0EB92270E4E0_.wvu.Rows" localSheetId="0" hidden="1">'DB2018 NGA Simulator'!#REF!,'DB2018 NGA Simulator'!#REF!</definedName>
    <definedName name="Z_189AA3A3_E7F6_4F73_9681_D846A835EFFC_.wvu.FilterData" localSheetId="0" hidden="1">'DB2018 NGA Simulator'!$C$7:$AG$7</definedName>
    <definedName name="Z_189AA3A3_E7F6_4F73_9681_D846A835EFFC_.wvu.Rows" localSheetId="0" hidden="1">'DB2018 NGA Simulator'!#REF!,'DB2018 NGA Simulator'!#REF!</definedName>
    <definedName name="Z_3F2EE6D6_D722_4FD4_860F_38562C7DBB90_.wvu.Cols" localSheetId="0" hidden="1">'DB2018 NGA Simulator'!#REF!</definedName>
    <definedName name="Z_3F2EE6D6_D722_4FD4_860F_38562C7DBB90_.wvu.FilterData" localSheetId="0" hidden="1">'DB2018 NGA Simulator'!$C$7:$AG$7</definedName>
    <definedName name="Z_3F2EE6D6_D722_4FD4_860F_38562C7DBB90_.wvu.Rows" localSheetId="0" hidden="1">'DB2018 NGA Simulator'!#REF!,'DB2018 NGA Simulator'!#REF!</definedName>
    <definedName name="Z_4A0115D6_6D39_4E07_BD9E_53C4D488A31B_.wvu.FilterData" localSheetId="0" hidden="1">'DB2018 NGA Simulator'!$A$7:$BC$29</definedName>
    <definedName name="Z_55CB2F9C_2357_428D_852E_18ACB181BD79_.wvu.Rows" localSheetId="0" hidden="1">'DB2018 NGA Simulator'!$1:$5,'DB2018 NGA Simulator'!#REF!,'DB2018 NGA Simulator'!#REF!,'DB2018 NGA Simulator'!#REF!,'DB2018 NGA Simulator'!#REF!</definedName>
    <definedName name="Z_71F4B2F0_DD2A_4B15_9272_BEAAA24B17FE_.wvu.Cols" localSheetId="0" hidden="1">'DB2018 NGA Simulator'!#REF!</definedName>
    <definedName name="Z_71F4B2F0_DD2A_4B15_9272_BEAAA24B17FE_.wvu.FilterData" localSheetId="0" hidden="1">'DB2018 NGA Simulator'!$C$7:$AG$7</definedName>
    <definedName name="Z_71F4B2F0_DD2A_4B15_9272_BEAAA24B17FE_.wvu.Rows" localSheetId="0" hidden="1">'DB2018 NGA Simulator'!#REF!,'DB2018 NGA Simulator'!#REF!</definedName>
    <definedName name="Z_9D9106E9_2FEF_444D_BF01_642D5A3D45AF_.wvu.Cols" localSheetId="0" hidden="1">'DB2018 NGA Simulator'!#REF!</definedName>
    <definedName name="Z_9D9106E9_2FEF_444D_BF01_642D5A3D45AF_.wvu.FilterData" localSheetId="0" hidden="1">'DB2018 NGA Simulator'!$C$7:$AG$7</definedName>
    <definedName name="Z_9D9106E9_2FEF_444D_BF01_642D5A3D45AF_.wvu.Rows" localSheetId="0" hidden="1">'DB2018 NGA Simulator'!#REF!,'DB2018 NGA Simulator'!#REF!</definedName>
    <definedName name="Z_9E112B76_9E3F_4F62_A06D_3E0CA850ED2E_.wvu.Cols" localSheetId="0" hidden="1">'DB2018 NGA Simulator'!#REF!</definedName>
    <definedName name="Z_9E112B76_9E3F_4F62_A06D_3E0CA850ED2E_.wvu.FilterData" localSheetId="0" hidden="1">'DB2018 NGA Simulator'!$C$7:$AG$7</definedName>
    <definedName name="Z_9E112B76_9E3F_4F62_A06D_3E0CA850ED2E_.wvu.Rows" localSheetId="0" hidden="1">'DB2018 NGA Simulator'!#REF!,'DB2018 NGA Simulator'!#REF!</definedName>
    <definedName name="Z_A79DB5F5_D22C_48B3_A03F_F2E4D0C3D777_.wvu.FilterData" localSheetId="0" hidden="1">'DB2018 NGA Simulator'!$C$7:$AG$7</definedName>
    <definedName name="Z_A79DB5F5_D22C_48B3_A03F_F2E4D0C3D777_.wvu.Rows" localSheetId="0" hidden="1">'DB2018 NGA Simulator'!#REF!,'DB2018 NGA Simulator'!#REF!</definedName>
    <definedName name="Z_A848935D_BDA4_445A_B454_3C77CF534130_.wvu.FilterData" localSheetId="0" hidden="1">'DB2018 NGA Simulator'!$A$7:$BC$29</definedName>
    <definedName name="Z_AA85259B_10B5_4B8E_8F31_C17329420DD4_.wvu.FilterData" localSheetId="0" hidden="1">'DB2018 NGA Simulator'!$A$7:$BC$29</definedName>
    <definedName name="Z_B46E4585_2C1A_4E77_85D9_2C48DC21844B_.wvu.Cols" localSheetId="0" hidden="1">'DB2018 NGA Simulator'!#REF!</definedName>
    <definedName name="Z_B46E4585_2C1A_4E77_85D9_2C48DC21844B_.wvu.FilterData" localSheetId="0" hidden="1">'DB2018 NGA Simulator'!$C$7:$AG$7</definedName>
    <definedName name="Z_B46E4585_2C1A_4E77_85D9_2C48DC21844B_.wvu.Rows" localSheetId="0" hidden="1">'DB2018 NGA Simulator'!#REF!,'DB2018 NGA Simulator'!#REF!</definedName>
    <definedName name="Z_B82D09A7_D073_468F_B685_F6C740D7F32D_.wvu.FilterData" localSheetId="0" hidden="1">'DB2018 NGA Simulator'!$A$7:$BC$29</definedName>
    <definedName name="Z_BEB5729E_ADAC_43EA_B732_E0C0FBFCA542_.wvu.FilterData" localSheetId="0" hidden="1">'DB2018 NGA Simulator'!$A$7:$BC$29</definedName>
    <definedName name="Z_C3ADE610_C206_49F4_B242_CAFF05FAF998_.wvu.FilterData" localSheetId="0" hidden="1">'DB2018 NGA Simulator'!$A$7:$BC$29</definedName>
    <definedName name="Z_CA2D4ED2_3B56_4FCC_A2C5_F12419775B91_.wvu.FilterData" localSheetId="0" hidden="1">'DB2018 NGA Simulator'!$C$7:$AG$7</definedName>
    <definedName name="Z_CA2D4ED2_3B56_4FCC_A2C5_F12419775B91_.wvu.Rows" localSheetId="0" hidden="1">'DB2018 NGA Simulator'!#REF!,'DB2018 NGA Simulator'!#REF!</definedName>
    <definedName name="Z_CEB959CA_CDB3_408C_8F2D_069E2B7E298F_.wvu.Cols" localSheetId="0" hidden="1">'DB2018 NGA Simulator'!$A:$A,'DB2018 NGA Simulator'!#REF!,'DB2018 NGA Simulator'!$E:$E,'DB2018 NGA Simulator'!$G:$G,'DB2018 NGA Simulator'!$I:$I,'DB2018 NGA Simulator'!$Q:$S,'DB2018 NGA Simulator'!$W:$W,'DB2018 NGA Simulator'!$Y:$Y,'DB2018 NGA Simulator'!$AA:$AE,'DB2018 NGA Simulator'!#REF!,'DB2018 NGA Simulator'!#REF!,'DB2018 NGA Simulator'!#REF!,'DB2018 NGA Simulator'!$AI:$AI,'DB2018 NGA Simulator'!$AK:$AK,'DB2018 NGA Simulator'!$AM:$AQ,'DB2018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Simulator'!#REF!,'DB2018 NGA Simulator'!$AU:$AU,'DB2018 NGA Simulator'!$AW:$AW,'DB2018 NGA Simulator'!$AY:$BA,'DB2018 NGA Simulator'!#REF!,'DB2018 NGA Simulator'!#REF!,'DB2018 NGA Simulator'!#REF!</definedName>
    <definedName name="Z_CEB959CA_CDB3_408C_8F2D_069E2B7E298F_.wvu.FilterData" localSheetId="0" hidden="1">'DB2018 NGA Simulator'!$A$7:$BC$29</definedName>
    <definedName name="Z_CEB959CA_CDB3_408C_8F2D_069E2B7E298F_.wvu.Rows" localSheetId="0" hidden="1">'DB2018 NGA Simulator'!$1:$4,'DB2018 NGA Simulator'!$6:$6</definedName>
    <definedName name="Z_D4D8C67A_F3EF_4695_9CC4_23D3171F3E37_.wvu.FilterData" localSheetId="0" hidden="1">'DB2018 NGA Simulator'!$A$7:$BC$29</definedName>
    <definedName name="Z_D6C4D851_DE06_41FC_A236_F9F5518E4AC0_.wvu.Cols" localSheetId="0" hidden="1">'DB2018 NGA Simulator'!#REF!</definedName>
    <definedName name="Z_D6C4D851_DE06_41FC_A236_F9F5518E4AC0_.wvu.FilterData" localSheetId="0" hidden="1">'DB2018 NGA Simulator'!$C$7:$AG$7</definedName>
    <definedName name="Z_D6C4D851_DE06_41FC_A236_F9F5518E4AC0_.wvu.Rows" localSheetId="0" hidden="1">'DB2018 NGA Simulator'!#REF!,'DB2018 NGA Simulator'!#REF!</definedName>
    <definedName name="Z_E6442CB7_8B4C_477F_B3E7_6AAF3CC03E15_.wvu.Cols" localSheetId="0" hidden="1">'DB2018 NGA Simulator'!#REF!</definedName>
    <definedName name="Z_E6442CB7_8B4C_477F_B3E7_6AAF3CC03E15_.wvu.FilterData" localSheetId="0" hidden="1">'DB2018 NGA Simulator'!$C$7:$AG$7</definedName>
    <definedName name="Z_E6442CB7_8B4C_477F_B3E7_6AAF3CC03E15_.wvu.Rows" localSheetId="0" hidden="1">'DB2018 NGA Simulator'!#REF!,'DB2018 NGA Simulator'!#REF!</definedName>
    <definedName name="Z_FBB14C4B_1DE6_4176_9B9F_EFC998FB2B3E_.wvu.FilterData" localSheetId="0" hidden="1">'DB2018 NGA Simulator'!$A$7:$BC$29</definedName>
    <definedName name="Z_FF3D48B0_3E01_423D_AB76_3EF77761A512_.wvu.FilterData" localSheetId="0" hidden="1">'DB2018 NGA Simulator'!$A$7:$BC$29</definedName>
  </definedName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F4" i="1"/>
  <c r="H4" i="1"/>
  <c r="J4" i="1"/>
  <c r="L4" i="1"/>
  <c r="N4" i="1"/>
  <c r="P4" i="1"/>
  <c r="V4" i="1"/>
  <c r="X4" i="1"/>
  <c r="Z4" i="1"/>
  <c r="AH4" i="1"/>
  <c r="AJ4" i="1"/>
  <c r="AL4" i="1"/>
  <c r="AT4" i="1"/>
  <c r="AV4" i="1"/>
  <c r="AX4" i="1"/>
  <c r="E8" i="1"/>
  <c r="G8" i="1"/>
  <c r="I8" i="1"/>
  <c r="J8" i="1"/>
  <c r="K8" i="1" s="1"/>
  <c r="L8" i="1"/>
  <c r="M8" i="1" s="1"/>
  <c r="N8" i="1"/>
  <c r="O8" i="1" s="1"/>
  <c r="Q8" i="1"/>
  <c r="W8" i="1"/>
  <c r="Y8" i="1"/>
  <c r="AA8" i="1"/>
  <c r="AC8" i="1"/>
  <c r="AI8" i="1"/>
  <c r="AK8" i="1"/>
  <c r="AM8" i="1"/>
  <c r="AO8" i="1"/>
  <c r="AU8" i="1"/>
  <c r="AW8" i="1"/>
  <c r="AY8" i="1"/>
  <c r="E9" i="1"/>
  <c r="G9" i="1"/>
  <c r="I9" i="1"/>
  <c r="J9" i="1"/>
  <c r="K9" i="1" s="1"/>
  <c r="L9" i="1"/>
  <c r="M9" i="1" s="1"/>
  <c r="N9" i="1"/>
  <c r="O9" i="1" s="1"/>
  <c r="Q9" i="1"/>
  <c r="W9" i="1"/>
  <c r="Y9" i="1"/>
  <c r="AA9" i="1"/>
  <c r="AC9" i="1"/>
  <c r="AI9" i="1"/>
  <c r="AK9" i="1"/>
  <c r="AM9" i="1"/>
  <c r="AO9" i="1"/>
  <c r="AU9" i="1"/>
  <c r="AW9" i="1"/>
  <c r="AY9" i="1"/>
  <c r="E10" i="1"/>
  <c r="G10" i="1"/>
  <c r="I10" i="1"/>
  <c r="J10" i="1"/>
  <c r="K10" i="1"/>
  <c r="L10" i="1"/>
  <c r="M10" i="1" s="1"/>
  <c r="N10" i="1"/>
  <c r="O10" i="1" s="1"/>
  <c r="Q10" i="1"/>
  <c r="W10" i="1"/>
  <c r="Y10" i="1"/>
  <c r="AA10" i="1"/>
  <c r="AC10" i="1"/>
  <c r="AI10" i="1"/>
  <c r="AK10" i="1"/>
  <c r="AM10" i="1"/>
  <c r="AO10" i="1"/>
  <c r="AU10" i="1"/>
  <c r="AW10" i="1"/>
  <c r="AY10" i="1"/>
  <c r="E11" i="1"/>
  <c r="G11" i="1"/>
  <c r="I11" i="1"/>
  <c r="J11" i="1"/>
  <c r="K11" i="1" s="1"/>
  <c r="L11" i="1"/>
  <c r="M11" i="1" s="1"/>
  <c r="N11" i="1"/>
  <c r="O11" i="1"/>
  <c r="Q11" i="1"/>
  <c r="W11" i="1"/>
  <c r="Y11" i="1"/>
  <c r="AA11" i="1"/>
  <c r="AC11" i="1"/>
  <c r="AI11" i="1"/>
  <c r="AK11" i="1"/>
  <c r="AM11" i="1"/>
  <c r="AO11" i="1"/>
  <c r="AU11" i="1"/>
  <c r="AW11" i="1"/>
  <c r="AY11" i="1"/>
  <c r="E12" i="1"/>
  <c r="G12" i="1"/>
  <c r="I12" i="1"/>
  <c r="J12" i="1"/>
  <c r="K12" i="1" s="1"/>
  <c r="L12" i="1"/>
  <c r="M12" i="1" s="1"/>
  <c r="N12" i="1"/>
  <c r="O12" i="1" s="1"/>
  <c r="Q12" i="1"/>
  <c r="W12" i="1"/>
  <c r="Y12" i="1"/>
  <c r="AA12" i="1"/>
  <c r="AC12" i="1"/>
  <c r="AI12" i="1"/>
  <c r="AK12" i="1"/>
  <c r="AM12" i="1"/>
  <c r="AO12" i="1"/>
  <c r="AU12" i="1"/>
  <c r="AW12" i="1"/>
  <c r="AY12" i="1"/>
  <c r="E13" i="1"/>
  <c r="G13" i="1"/>
  <c r="I13" i="1"/>
  <c r="J13" i="1"/>
  <c r="K13" i="1" s="1"/>
  <c r="L13" i="1"/>
  <c r="M13" i="1" s="1"/>
  <c r="N13" i="1"/>
  <c r="O13" i="1" s="1"/>
  <c r="Q13" i="1"/>
  <c r="W13" i="1"/>
  <c r="Y13" i="1"/>
  <c r="AA13" i="1"/>
  <c r="AC13" i="1"/>
  <c r="AI13" i="1"/>
  <c r="AK13" i="1"/>
  <c r="AM13" i="1"/>
  <c r="AO13" i="1"/>
  <c r="AU13" i="1"/>
  <c r="AW13" i="1"/>
  <c r="AY13" i="1"/>
  <c r="E14" i="1"/>
  <c r="G14" i="1"/>
  <c r="I14" i="1"/>
  <c r="J14" i="1"/>
  <c r="K14" i="1" s="1"/>
  <c r="L14" i="1"/>
  <c r="M14" i="1" s="1"/>
  <c r="N14" i="1"/>
  <c r="O14" i="1" s="1"/>
  <c r="Q14" i="1"/>
  <c r="W14" i="1"/>
  <c r="Y14" i="1"/>
  <c r="AA14" i="1"/>
  <c r="AC14" i="1"/>
  <c r="AI14" i="1"/>
  <c r="AK14" i="1"/>
  <c r="AM14" i="1"/>
  <c r="AO14" i="1"/>
  <c r="AU14" i="1"/>
  <c r="AZ14" i="1" s="1"/>
  <c r="BA14" i="1" s="1"/>
  <c r="BB14" i="1" s="1"/>
  <c r="AW14" i="1"/>
  <c r="AY14" i="1"/>
  <c r="E15" i="1"/>
  <c r="G15" i="1"/>
  <c r="I15" i="1"/>
  <c r="J15" i="1"/>
  <c r="K15" i="1" s="1"/>
  <c r="L15" i="1"/>
  <c r="M15" i="1" s="1"/>
  <c r="N15" i="1"/>
  <c r="O15" i="1" s="1"/>
  <c r="Q15" i="1"/>
  <c r="W15" i="1"/>
  <c r="Y15" i="1"/>
  <c r="AA15" i="1"/>
  <c r="AD15" i="1" s="1"/>
  <c r="AE15" i="1" s="1"/>
  <c r="AC15" i="1"/>
  <c r="AI15" i="1"/>
  <c r="AK15" i="1"/>
  <c r="AM15" i="1"/>
  <c r="AO15" i="1"/>
  <c r="AU15" i="1"/>
  <c r="AW15" i="1"/>
  <c r="AY15" i="1"/>
  <c r="E16" i="1"/>
  <c r="G16" i="1"/>
  <c r="I16" i="1"/>
  <c r="J16" i="1"/>
  <c r="K16" i="1" s="1"/>
  <c r="L16" i="1"/>
  <c r="M16" i="1" s="1"/>
  <c r="N16" i="1"/>
  <c r="O16" i="1" s="1"/>
  <c r="Q16" i="1"/>
  <c r="W16" i="1"/>
  <c r="Y16" i="1"/>
  <c r="AA16" i="1"/>
  <c r="AC16" i="1"/>
  <c r="AI16" i="1"/>
  <c r="AK16" i="1"/>
  <c r="AM16" i="1"/>
  <c r="AO16" i="1"/>
  <c r="AU16" i="1"/>
  <c r="AW16" i="1"/>
  <c r="AY16" i="1"/>
  <c r="E17" i="1"/>
  <c r="G17" i="1"/>
  <c r="I17" i="1"/>
  <c r="J17" i="1"/>
  <c r="K17" i="1"/>
  <c r="L17" i="1"/>
  <c r="M17" i="1" s="1"/>
  <c r="N17" i="1"/>
  <c r="O17" i="1"/>
  <c r="Q17" i="1"/>
  <c r="W17" i="1"/>
  <c r="Y17" i="1"/>
  <c r="AA17" i="1"/>
  <c r="AC17" i="1"/>
  <c r="AI17" i="1"/>
  <c r="AK17" i="1"/>
  <c r="AM17" i="1"/>
  <c r="AO17" i="1"/>
  <c r="AU17" i="1"/>
  <c r="AW17" i="1"/>
  <c r="AY17" i="1"/>
  <c r="E18" i="1"/>
  <c r="G18" i="1"/>
  <c r="I18" i="1"/>
  <c r="J18" i="1"/>
  <c r="K18" i="1" s="1"/>
  <c r="L18" i="1"/>
  <c r="M18" i="1" s="1"/>
  <c r="N18" i="1"/>
  <c r="O18" i="1" s="1"/>
  <c r="Q18" i="1"/>
  <c r="W18" i="1"/>
  <c r="Y18" i="1"/>
  <c r="AA18" i="1"/>
  <c r="AC18" i="1"/>
  <c r="AI18" i="1"/>
  <c r="AK18" i="1"/>
  <c r="AM18" i="1"/>
  <c r="AO18" i="1"/>
  <c r="AU18" i="1"/>
  <c r="AW18" i="1"/>
  <c r="AY18" i="1"/>
  <c r="E19" i="1"/>
  <c r="G19" i="1"/>
  <c r="I19" i="1"/>
  <c r="J19" i="1"/>
  <c r="K19" i="1" s="1"/>
  <c r="L19" i="1"/>
  <c r="M19" i="1" s="1"/>
  <c r="N19" i="1"/>
  <c r="O19" i="1" s="1"/>
  <c r="Q19" i="1"/>
  <c r="W19" i="1"/>
  <c r="Y19" i="1"/>
  <c r="AA19" i="1"/>
  <c r="AC19" i="1"/>
  <c r="AI19" i="1"/>
  <c r="AK19" i="1"/>
  <c r="AM19" i="1"/>
  <c r="AO19" i="1"/>
  <c r="AU19" i="1"/>
  <c r="AZ19" i="1" s="1"/>
  <c r="BA19" i="1" s="1"/>
  <c r="AW19" i="1"/>
  <c r="AY19" i="1"/>
  <c r="E20" i="1"/>
  <c r="G20" i="1"/>
  <c r="I20" i="1"/>
  <c r="J20" i="1"/>
  <c r="L20" i="1"/>
  <c r="M20" i="1" s="1"/>
  <c r="N20" i="1"/>
  <c r="O20" i="1" s="1"/>
  <c r="Q20" i="1"/>
  <c r="W20" i="1"/>
  <c r="Y20" i="1"/>
  <c r="AA20" i="1"/>
  <c r="AC20" i="1"/>
  <c r="AI20" i="1"/>
  <c r="AK20" i="1"/>
  <c r="AM20" i="1"/>
  <c r="AO20" i="1"/>
  <c r="AU20" i="1"/>
  <c r="AW20" i="1"/>
  <c r="AY20" i="1"/>
  <c r="E21" i="1"/>
  <c r="G21" i="1"/>
  <c r="I21" i="1"/>
  <c r="J21" i="1"/>
  <c r="K21" i="1" s="1"/>
  <c r="L21" i="1"/>
  <c r="M21" i="1" s="1"/>
  <c r="N21" i="1"/>
  <c r="O21" i="1" s="1"/>
  <c r="Q21" i="1"/>
  <c r="W21" i="1"/>
  <c r="Y21" i="1"/>
  <c r="AA21" i="1"/>
  <c r="AC21" i="1"/>
  <c r="AI21" i="1"/>
  <c r="AK21" i="1"/>
  <c r="AM21" i="1"/>
  <c r="AO21" i="1"/>
  <c r="AU21" i="1"/>
  <c r="AW21" i="1"/>
  <c r="AY21" i="1"/>
  <c r="E22" i="1"/>
  <c r="G22" i="1"/>
  <c r="I22" i="1"/>
  <c r="J22" i="1"/>
  <c r="K22" i="1" s="1"/>
  <c r="L22" i="1"/>
  <c r="M22" i="1" s="1"/>
  <c r="N22" i="1"/>
  <c r="O22" i="1" s="1"/>
  <c r="Q22" i="1"/>
  <c r="W22" i="1"/>
  <c r="Y22" i="1"/>
  <c r="AA22" i="1"/>
  <c r="AC22" i="1"/>
  <c r="AI22" i="1"/>
  <c r="AK22" i="1"/>
  <c r="AM22" i="1"/>
  <c r="AO22" i="1"/>
  <c r="AU22" i="1"/>
  <c r="AW22" i="1"/>
  <c r="AY22" i="1"/>
  <c r="E23" i="1"/>
  <c r="G23" i="1"/>
  <c r="I23" i="1"/>
  <c r="J23" i="1"/>
  <c r="K23" i="1" s="1"/>
  <c r="L23" i="1"/>
  <c r="M23" i="1" s="1"/>
  <c r="N23" i="1"/>
  <c r="O23" i="1" s="1"/>
  <c r="Q23" i="1"/>
  <c r="W23" i="1"/>
  <c r="Y23" i="1"/>
  <c r="AA23" i="1"/>
  <c r="AC23" i="1"/>
  <c r="AI23" i="1"/>
  <c r="AK23" i="1"/>
  <c r="AM23" i="1"/>
  <c r="AO23" i="1"/>
  <c r="AU23" i="1"/>
  <c r="AW23" i="1"/>
  <c r="AY23" i="1"/>
  <c r="E24" i="1"/>
  <c r="G24" i="1"/>
  <c r="I24" i="1"/>
  <c r="J24" i="1"/>
  <c r="K24" i="1"/>
  <c r="L24" i="1"/>
  <c r="M24" i="1" s="1"/>
  <c r="N24" i="1"/>
  <c r="O24" i="1" s="1"/>
  <c r="Q24" i="1"/>
  <c r="W24" i="1"/>
  <c r="Y24" i="1"/>
  <c r="AA24" i="1"/>
  <c r="AC24" i="1"/>
  <c r="AI24" i="1"/>
  <c r="AK24" i="1"/>
  <c r="AM24" i="1"/>
  <c r="AO24" i="1"/>
  <c r="AU24" i="1"/>
  <c r="AW24" i="1"/>
  <c r="AY24" i="1"/>
  <c r="E25" i="1"/>
  <c r="G25" i="1"/>
  <c r="I25" i="1"/>
  <c r="J25" i="1"/>
  <c r="K25" i="1" s="1"/>
  <c r="L25" i="1"/>
  <c r="M25" i="1" s="1"/>
  <c r="N25" i="1"/>
  <c r="O25" i="1" s="1"/>
  <c r="Q25" i="1"/>
  <c r="W25" i="1"/>
  <c r="Y25" i="1"/>
  <c r="AA25" i="1"/>
  <c r="AC25" i="1"/>
  <c r="AI25" i="1"/>
  <c r="AK25" i="1"/>
  <c r="AM25" i="1"/>
  <c r="AO25" i="1"/>
  <c r="AU25" i="1"/>
  <c r="AW25" i="1"/>
  <c r="AY25" i="1"/>
  <c r="E26" i="1"/>
  <c r="G26" i="1"/>
  <c r="I26" i="1"/>
  <c r="J26" i="1"/>
  <c r="K26" i="1" s="1"/>
  <c r="L26" i="1"/>
  <c r="M26" i="1" s="1"/>
  <c r="N26" i="1"/>
  <c r="O26" i="1" s="1"/>
  <c r="Q26" i="1"/>
  <c r="W26" i="1"/>
  <c r="Y26" i="1"/>
  <c r="AA26" i="1"/>
  <c r="AC26" i="1"/>
  <c r="AI26" i="1"/>
  <c r="AK26" i="1"/>
  <c r="AM26" i="1"/>
  <c r="AO26" i="1"/>
  <c r="AU26" i="1"/>
  <c r="AW26" i="1"/>
  <c r="AY26" i="1"/>
  <c r="E27" i="1"/>
  <c r="G27" i="1"/>
  <c r="I27" i="1"/>
  <c r="J27" i="1"/>
  <c r="K27" i="1" s="1"/>
  <c r="L27" i="1"/>
  <c r="M27" i="1" s="1"/>
  <c r="N27" i="1"/>
  <c r="O27" i="1" s="1"/>
  <c r="Q27" i="1"/>
  <c r="W27" i="1"/>
  <c r="Y27" i="1"/>
  <c r="AA27" i="1"/>
  <c r="AC27" i="1"/>
  <c r="AI27" i="1"/>
  <c r="AK27" i="1"/>
  <c r="AM27" i="1"/>
  <c r="AO27" i="1"/>
  <c r="AU27" i="1"/>
  <c r="AW27" i="1"/>
  <c r="AY27" i="1"/>
  <c r="E28" i="1"/>
  <c r="G28" i="1"/>
  <c r="I28" i="1"/>
  <c r="J28" i="1"/>
  <c r="K28" i="1" s="1"/>
  <c r="L28" i="1"/>
  <c r="M28" i="1" s="1"/>
  <c r="N28" i="1"/>
  <c r="O28" i="1" s="1"/>
  <c r="Q28" i="1"/>
  <c r="W28" i="1"/>
  <c r="Y28" i="1"/>
  <c r="AA28" i="1"/>
  <c r="AC28" i="1"/>
  <c r="AI28" i="1"/>
  <c r="AK28" i="1"/>
  <c r="AM28" i="1"/>
  <c r="AO28" i="1"/>
  <c r="AU28" i="1"/>
  <c r="AW28" i="1"/>
  <c r="AY28" i="1"/>
  <c r="E29" i="1"/>
  <c r="G29" i="1"/>
  <c r="I29" i="1"/>
  <c r="J29" i="1"/>
  <c r="K29" i="1" s="1"/>
  <c r="L29" i="1"/>
  <c r="M29" i="1" s="1"/>
  <c r="N29" i="1"/>
  <c r="O29" i="1" s="1"/>
  <c r="Q29" i="1"/>
  <c r="W29" i="1"/>
  <c r="Y29" i="1"/>
  <c r="AA29" i="1"/>
  <c r="AC29" i="1"/>
  <c r="AI29" i="1"/>
  <c r="AK29" i="1"/>
  <c r="AM29" i="1"/>
  <c r="AO29" i="1"/>
  <c r="AU29" i="1"/>
  <c r="AW29" i="1"/>
  <c r="AY29" i="1"/>
  <c r="E30" i="1"/>
  <c r="G30" i="1"/>
  <c r="I30" i="1"/>
  <c r="J30" i="1"/>
  <c r="K30" i="1" s="1"/>
  <c r="L30" i="1"/>
  <c r="M30" i="1" s="1"/>
  <c r="N30" i="1"/>
  <c r="O30" i="1" s="1"/>
  <c r="Q30" i="1"/>
  <c r="W30" i="1"/>
  <c r="Y30" i="1"/>
  <c r="AA30" i="1"/>
  <c r="AC30" i="1"/>
  <c r="AI30" i="1"/>
  <c r="AK30" i="1"/>
  <c r="AM30" i="1"/>
  <c r="AO30" i="1"/>
  <c r="AU30" i="1"/>
  <c r="AW30" i="1"/>
  <c r="AY30" i="1"/>
  <c r="E31" i="1"/>
  <c r="G31" i="1"/>
  <c r="I31" i="1"/>
  <c r="J31" i="1"/>
  <c r="K31" i="1" s="1"/>
  <c r="L31" i="1"/>
  <c r="M31" i="1" s="1"/>
  <c r="N31" i="1"/>
  <c r="O31" i="1" s="1"/>
  <c r="Q31" i="1"/>
  <c r="W31" i="1"/>
  <c r="Y31" i="1"/>
  <c r="AA31" i="1"/>
  <c r="AC31" i="1"/>
  <c r="AI31" i="1"/>
  <c r="AK31" i="1"/>
  <c r="AM31" i="1"/>
  <c r="AO31" i="1"/>
  <c r="AU31" i="1"/>
  <c r="AW31" i="1"/>
  <c r="AY31" i="1"/>
  <c r="E32" i="1"/>
  <c r="G32" i="1"/>
  <c r="I32" i="1"/>
  <c r="J32" i="1"/>
  <c r="K32" i="1" s="1"/>
  <c r="L32" i="1"/>
  <c r="M32" i="1" s="1"/>
  <c r="N32" i="1"/>
  <c r="O32" i="1" s="1"/>
  <c r="Q32" i="1"/>
  <c r="W32" i="1"/>
  <c r="Y32" i="1"/>
  <c r="AA32" i="1"/>
  <c r="AC32" i="1"/>
  <c r="AI32" i="1"/>
  <c r="AK32" i="1"/>
  <c r="AM32" i="1"/>
  <c r="AO32" i="1"/>
  <c r="AU32" i="1"/>
  <c r="AW32" i="1"/>
  <c r="AY32" i="1"/>
  <c r="E33" i="1"/>
  <c r="G33" i="1"/>
  <c r="I33" i="1"/>
  <c r="J33" i="1"/>
  <c r="K33" i="1" s="1"/>
  <c r="L33" i="1"/>
  <c r="M33" i="1" s="1"/>
  <c r="N33" i="1"/>
  <c r="O33" i="1" s="1"/>
  <c r="Q33" i="1"/>
  <c r="W33" i="1"/>
  <c r="Y33" i="1"/>
  <c r="AA33" i="1"/>
  <c r="AC33" i="1"/>
  <c r="AI33" i="1"/>
  <c r="AK33" i="1"/>
  <c r="AM33" i="1"/>
  <c r="AO33" i="1"/>
  <c r="AU33" i="1"/>
  <c r="AW33" i="1"/>
  <c r="AY33" i="1"/>
  <c r="E34" i="1"/>
  <c r="G34" i="1"/>
  <c r="I34" i="1"/>
  <c r="J34" i="1"/>
  <c r="K34" i="1" s="1"/>
  <c r="L34" i="1"/>
  <c r="M34" i="1" s="1"/>
  <c r="N34" i="1"/>
  <c r="O34" i="1" s="1"/>
  <c r="Q34" i="1"/>
  <c r="W34" i="1"/>
  <c r="Y34" i="1"/>
  <c r="AA34" i="1"/>
  <c r="AC34" i="1"/>
  <c r="AI34" i="1"/>
  <c r="AK34" i="1"/>
  <c r="AM34" i="1"/>
  <c r="AO34" i="1"/>
  <c r="AU34" i="1"/>
  <c r="AW34" i="1"/>
  <c r="AY34" i="1"/>
  <c r="E35" i="1"/>
  <c r="G35" i="1"/>
  <c r="I35" i="1"/>
  <c r="J35" i="1"/>
  <c r="K35" i="1" s="1"/>
  <c r="L35" i="1"/>
  <c r="M35" i="1" s="1"/>
  <c r="N35" i="1"/>
  <c r="O35" i="1" s="1"/>
  <c r="Q35" i="1"/>
  <c r="W35" i="1"/>
  <c r="Y35" i="1"/>
  <c r="AA35" i="1"/>
  <c r="AC35" i="1"/>
  <c r="AI35" i="1"/>
  <c r="AK35" i="1"/>
  <c r="AM35" i="1"/>
  <c r="AO35" i="1"/>
  <c r="AU35" i="1"/>
  <c r="AW35" i="1"/>
  <c r="AY35" i="1"/>
  <c r="E36" i="1"/>
  <c r="G36" i="1"/>
  <c r="I36" i="1"/>
  <c r="J36" i="1"/>
  <c r="K36" i="1" s="1"/>
  <c r="L36" i="1"/>
  <c r="M36" i="1" s="1"/>
  <c r="N36" i="1"/>
  <c r="O36" i="1" s="1"/>
  <c r="Q36" i="1"/>
  <c r="W36" i="1"/>
  <c r="Y36" i="1"/>
  <c r="AA36" i="1"/>
  <c r="AC36" i="1"/>
  <c r="AI36" i="1"/>
  <c r="AK36" i="1"/>
  <c r="AM36" i="1"/>
  <c r="AO36" i="1"/>
  <c r="AU36" i="1"/>
  <c r="AW36" i="1"/>
  <c r="AY36" i="1"/>
  <c r="E37" i="1"/>
  <c r="G37" i="1"/>
  <c r="I37" i="1"/>
  <c r="J37" i="1"/>
  <c r="K37" i="1" s="1"/>
  <c r="L37" i="1"/>
  <c r="M37" i="1" s="1"/>
  <c r="N37" i="1"/>
  <c r="O37" i="1" s="1"/>
  <c r="Q37" i="1"/>
  <c r="W37" i="1"/>
  <c r="Y37" i="1"/>
  <c r="AA37" i="1"/>
  <c r="AC37" i="1"/>
  <c r="AI37" i="1"/>
  <c r="AK37" i="1"/>
  <c r="AM37" i="1"/>
  <c r="AO37" i="1"/>
  <c r="AU37" i="1"/>
  <c r="AW37" i="1"/>
  <c r="AY37" i="1"/>
  <c r="E38" i="1"/>
  <c r="G38" i="1"/>
  <c r="I38" i="1"/>
  <c r="J38" i="1"/>
  <c r="K38" i="1" s="1"/>
  <c r="L38" i="1"/>
  <c r="M38" i="1" s="1"/>
  <c r="N38" i="1"/>
  <c r="O38" i="1"/>
  <c r="Q38" i="1"/>
  <c r="W38" i="1"/>
  <c r="Y38" i="1"/>
  <c r="AA38" i="1"/>
  <c r="AC38" i="1"/>
  <c r="AI38" i="1"/>
  <c r="AK38" i="1"/>
  <c r="AM38" i="1"/>
  <c r="AO38" i="1"/>
  <c r="AU38" i="1"/>
  <c r="AW38" i="1"/>
  <c r="AY38" i="1"/>
  <c r="E39" i="1"/>
  <c r="G39" i="1"/>
  <c r="I39" i="1"/>
  <c r="J39" i="1"/>
  <c r="K39" i="1" s="1"/>
  <c r="L39" i="1"/>
  <c r="M39" i="1" s="1"/>
  <c r="N39" i="1"/>
  <c r="O39" i="1" s="1"/>
  <c r="Q39" i="1"/>
  <c r="W39" i="1"/>
  <c r="Y39" i="1"/>
  <c r="AA39" i="1"/>
  <c r="AC39" i="1"/>
  <c r="AI39" i="1"/>
  <c r="AK39" i="1"/>
  <c r="AM39" i="1"/>
  <c r="AO39" i="1"/>
  <c r="AU39" i="1"/>
  <c r="AW39" i="1"/>
  <c r="AY39" i="1"/>
  <c r="E40" i="1"/>
  <c r="G40" i="1"/>
  <c r="I40" i="1"/>
  <c r="J40" i="1"/>
  <c r="K40" i="1" s="1"/>
  <c r="L40" i="1"/>
  <c r="M40" i="1" s="1"/>
  <c r="N40" i="1"/>
  <c r="O40" i="1" s="1"/>
  <c r="Q40" i="1"/>
  <c r="W40" i="1"/>
  <c r="Y40" i="1"/>
  <c r="AA40" i="1"/>
  <c r="AC40" i="1"/>
  <c r="AI40" i="1"/>
  <c r="AK40" i="1"/>
  <c r="AM40" i="1"/>
  <c r="AO40" i="1"/>
  <c r="AU40" i="1"/>
  <c r="AW40" i="1"/>
  <c r="AY40" i="1"/>
  <c r="E41" i="1"/>
  <c r="G41" i="1"/>
  <c r="I41" i="1"/>
  <c r="J41" i="1"/>
  <c r="K41" i="1" s="1"/>
  <c r="L41" i="1"/>
  <c r="M41" i="1" s="1"/>
  <c r="N41" i="1"/>
  <c r="O41" i="1" s="1"/>
  <c r="Q41" i="1"/>
  <c r="W41" i="1"/>
  <c r="Y41" i="1"/>
  <c r="AA41" i="1"/>
  <c r="AC41" i="1"/>
  <c r="AI41" i="1"/>
  <c r="AK41" i="1"/>
  <c r="AM41" i="1"/>
  <c r="AO41" i="1"/>
  <c r="AU41" i="1"/>
  <c r="AW41" i="1"/>
  <c r="AY41" i="1"/>
  <c r="E42" i="1"/>
  <c r="G42" i="1"/>
  <c r="I42" i="1"/>
  <c r="J42" i="1"/>
  <c r="K42" i="1" s="1"/>
  <c r="L42" i="1"/>
  <c r="M42" i="1" s="1"/>
  <c r="N42" i="1"/>
  <c r="O42" i="1" s="1"/>
  <c r="Q42" i="1"/>
  <c r="W42" i="1"/>
  <c r="Y42" i="1"/>
  <c r="AA42" i="1"/>
  <c r="AC42" i="1"/>
  <c r="AI42" i="1"/>
  <c r="AK42" i="1"/>
  <c r="AM42" i="1"/>
  <c r="AO42" i="1"/>
  <c r="AU42" i="1"/>
  <c r="AW42" i="1"/>
  <c r="AY42" i="1"/>
  <c r="E43" i="1"/>
  <c r="G43" i="1"/>
  <c r="I43" i="1"/>
  <c r="J43" i="1"/>
  <c r="K43" i="1" s="1"/>
  <c r="L43" i="1"/>
  <c r="M43" i="1"/>
  <c r="N43" i="1"/>
  <c r="O43" i="1" s="1"/>
  <c r="Q43" i="1"/>
  <c r="W43" i="1"/>
  <c r="Y43" i="1"/>
  <c r="AA43" i="1"/>
  <c r="AC43" i="1"/>
  <c r="AI43" i="1"/>
  <c r="AK43" i="1"/>
  <c r="AM43" i="1"/>
  <c r="AO43" i="1"/>
  <c r="AU43" i="1"/>
  <c r="AW43" i="1"/>
  <c r="AY43" i="1"/>
  <c r="E44" i="1"/>
  <c r="G44" i="1"/>
  <c r="I44" i="1"/>
  <c r="J44" i="1"/>
  <c r="K44" i="1" s="1"/>
  <c r="L44" i="1"/>
  <c r="M44" i="1" s="1"/>
  <c r="N44" i="1"/>
  <c r="O44" i="1" s="1"/>
  <c r="Q44" i="1"/>
  <c r="W44" i="1"/>
  <c r="Y44" i="1"/>
  <c r="AA44" i="1"/>
  <c r="AC44" i="1"/>
  <c r="AI44" i="1"/>
  <c r="AK44" i="1"/>
  <c r="AM44" i="1"/>
  <c r="AO44" i="1"/>
  <c r="AP44" i="1" s="1"/>
  <c r="AU44" i="1"/>
  <c r="AW44" i="1"/>
  <c r="AY44" i="1"/>
  <c r="AP13" i="1" l="1"/>
  <c r="AQ13" i="1" s="1"/>
  <c r="AP10" i="1"/>
  <c r="AQ10" i="1" s="1"/>
  <c r="R33" i="1"/>
  <c r="S33" i="1" s="1"/>
  <c r="AZ9" i="1"/>
  <c r="BA9" i="1" s="1"/>
  <c r="BB9" i="1" s="1"/>
  <c r="AD8" i="1"/>
  <c r="AZ32" i="1"/>
  <c r="BA32" i="1" s="1"/>
  <c r="BB32" i="1" s="1"/>
  <c r="R37" i="1"/>
  <c r="S37" i="1" s="1"/>
  <c r="AP40" i="1"/>
  <c r="AQ40" i="1" s="1"/>
  <c r="AD21" i="1"/>
  <c r="AP14" i="1"/>
  <c r="AP18" i="1"/>
  <c r="AQ18" i="1" s="1"/>
  <c r="AD12" i="1"/>
  <c r="AE12" i="1" s="1"/>
  <c r="R17" i="1"/>
  <c r="S17" i="1" s="1"/>
  <c r="AP27" i="1"/>
  <c r="AD18" i="1"/>
  <c r="AE18" i="1" s="1"/>
  <c r="AZ17" i="1"/>
  <c r="BA17" i="1" s="1"/>
  <c r="BB17" i="1" s="1"/>
  <c r="AZ13" i="1"/>
  <c r="BA13" i="1" s="1"/>
  <c r="AZ10" i="1"/>
  <c r="BA10" i="1" s="1"/>
  <c r="BB10" i="1" s="1"/>
  <c r="R13" i="1"/>
  <c r="S13" i="1" s="1"/>
  <c r="R14" i="1"/>
  <c r="S14" i="1" s="1"/>
  <c r="AD40" i="1"/>
  <c r="AE40" i="1" s="1"/>
  <c r="AD35" i="1"/>
  <c r="R29" i="1"/>
  <c r="S29" i="1" s="1"/>
  <c r="AD24" i="1"/>
  <c r="AE24" i="1" s="1"/>
  <c r="AP22" i="1"/>
  <c r="AP17" i="1"/>
  <c r="AD13" i="1"/>
  <c r="AE13" i="1" s="1"/>
  <c r="AP12" i="1"/>
  <c r="AQ12" i="1" s="1"/>
  <c r="AP11" i="1"/>
  <c r="AD10" i="1"/>
  <c r="R23" i="1"/>
  <c r="R10" i="1"/>
  <c r="AP42" i="1"/>
  <c r="AZ38" i="1"/>
  <c r="BA38" i="1" s="1"/>
  <c r="AP23" i="1"/>
  <c r="AP21" i="1"/>
  <c r="AQ21" i="1" s="1"/>
  <c r="AZ18" i="1"/>
  <c r="BA18" i="1" s="1"/>
  <c r="R18" i="1"/>
  <c r="AP16" i="1"/>
  <c r="AZ15" i="1"/>
  <c r="BA15" i="1" s="1"/>
  <c r="BB15" i="1" s="1"/>
  <c r="AD14" i="1"/>
  <c r="AP9" i="1"/>
  <c r="AQ9" i="1" s="1"/>
  <c r="R9" i="1"/>
  <c r="S9" i="1" s="1"/>
  <c r="AP8" i="1"/>
  <c r="AQ8" i="1" s="1"/>
  <c r="R38" i="1"/>
  <c r="R31" i="1"/>
  <c r="T30" i="1"/>
  <c r="R19" i="1"/>
  <c r="S19" i="1" s="1"/>
  <c r="AD17" i="1"/>
  <c r="AE17" i="1" s="1"/>
  <c r="AZ12" i="1"/>
  <c r="BA12" i="1" s="1"/>
  <c r="BB12" i="1" s="1"/>
  <c r="R12" i="1"/>
  <c r="T12" i="1" s="1"/>
  <c r="AZ8" i="1"/>
  <c r="BA8" i="1" s="1"/>
  <c r="BB8" i="1" s="1"/>
  <c r="R42" i="1"/>
  <c r="R44" i="1"/>
  <c r="S44" i="1" s="1"/>
  <c r="R41" i="1"/>
  <c r="AD42" i="1"/>
  <c r="AE42" i="1" s="1"/>
  <c r="AD41" i="1"/>
  <c r="AF41" i="1" s="1"/>
  <c r="AF13" i="1"/>
  <c r="AQ11" i="1"/>
  <c r="AR11" i="1"/>
  <c r="AE10" i="1"/>
  <c r="AF10" i="1"/>
  <c r="R8" i="1"/>
  <c r="AZ43" i="1"/>
  <c r="BA43" i="1" s="1"/>
  <c r="BB43" i="1" s="1"/>
  <c r="AZ41" i="1"/>
  <c r="BA41" i="1" s="1"/>
  <c r="BB41" i="1" s="1"/>
  <c r="AR30" i="1"/>
  <c r="AQ14" i="1"/>
  <c r="AR14" i="1"/>
  <c r="AE8" i="1"/>
  <c r="AF8" i="1"/>
  <c r="AZ36" i="1"/>
  <c r="BA36" i="1" s="1"/>
  <c r="BB36" i="1" s="1"/>
  <c r="S18" i="1"/>
  <c r="T18" i="1"/>
  <c r="AQ16" i="1"/>
  <c r="AR16" i="1"/>
  <c r="R16" i="1"/>
  <c r="R15" i="1"/>
  <c r="S15" i="1" s="1"/>
  <c r="AF14" i="1"/>
  <c r="AE14" i="1"/>
  <c r="R11" i="1"/>
  <c r="S11" i="1" s="1"/>
  <c r="S12" i="1"/>
  <c r="AP39" i="1"/>
  <c r="AP38" i="1"/>
  <c r="AQ38" i="1" s="1"/>
  <c r="AD37" i="1"/>
  <c r="AF37" i="1" s="1"/>
  <c r="AP32" i="1"/>
  <c r="AR32" i="1" s="1"/>
  <c r="AP31" i="1"/>
  <c r="AQ31" i="1" s="1"/>
  <c r="AD31" i="1"/>
  <c r="AF31" i="1" s="1"/>
  <c r="AD27" i="1"/>
  <c r="AD25" i="1"/>
  <c r="AD23" i="1"/>
  <c r="AP20" i="1"/>
  <c r="AD19" i="1"/>
  <c r="AE19" i="1" s="1"/>
  <c r="AZ16" i="1"/>
  <c r="BA16" i="1" s="1"/>
  <c r="AP15" i="1"/>
  <c r="AZ11" i="1"/>
  <c r="BA11" i="1" s="1"/>
  <c r="BB11" i="1" s="1"/>
  <c r="AD9" i="1"/>
  <c r="AP36" i="1"/>
  <c r="AP35" i="1"/>
  <c r="AR35" i="1" s="1"/>
  <c r="AZ24" i="1"/>
  <c r="BA24" i="1" s="1"/>
  <c r="BB24" i="1" s="1"/>
  <c r="R24" i="1"/>
  <c r="AD16" i="1"/>
  <c r="AF15" i="1"/>
  <c r="AR13" i="1"/>
  <c r="AD11" i="1"/>
  <c r="AR10" i="1"/>
  <c r="R39" i="1"/>
  <c r="T39" i="1" s="1"/>
  <c r="AD38" i="1"/>
  <c r="AE38" i="1" s="1"/>
  <c r="AD33" i="1"/>
  <c r="AE33" i="1" s="1"/>
  <c r="AD29" i="1"/>
  <c r="AE29" i="1" s="1"/>
  <c r="AZ28" i="1"/>
  <c r="BA28" i="1" s="1"/>
  <c r="BB28" i="1" s="1"/>
  <c r="AZ44" i="1"/>
  <c r="AF38" i="1"/>
  <c r="AD34" i="1"/>
  <c r="AR31" i="1"/>
  <c r="AF29" i="1"/>
  <c r="AR23" i="1"/>
  <c r="AQ23" i="1"/>
  <c r="AP41" i="1"/>
  <c r="AD39" i="1"/>
  <c r="AP37" i="1"/>
  <c r="AZ30" i="1"/>
  <c r="BA30" i="1" s="1"/>
  <c r="T29" i="1"/>
  <c r="AD43" i="1"/>
  <c r="R43" i="1"/>
  <c r="R35" i="1"/>
  <c r="AF33" i="1"/>
  <c r="AQ32" i="1"/>
  <c r="AE31" i="1"/>
  <c r="AD30" i="1"/>
  <c r="AR27" i="1"/>
  <c r="AQ27" i="1"/>
  <c r="R27" i="1"/>
  <c r="AP25" i="1"/>
  <c r="AF25" i="1"/>
  <c r="AE25" i="1"/>
  <c r="AD22" i="1"/>
  <c r="BB19" i="1"/>
  <c r="AZ42" i="1"/>
  <c r="BA42" i="1" s="1"/>
  <c r="S41" i="1"/>
  <c r="T41" i="1"/>
  <c r="AQ39" i="1"/>
  <c r="AR39" i="1"/>
  <c r="AQ36" i="1"/>
  <c r="AR36" i="1"/>
  <c r="T31" i="1"/>
  <c r="S31" i="1"/>
  <c r="AP28" i="1"/>
  <c r="AE21" i="1"/>
  <c r="AF21" i="1"/>
  <c r="K20" i="1"/>
  <c r="BB18" i="1"/>
  <c r="AQ44" i="1"/>
  <c r="AR44" i="1"/>
  <c r="AQ42" i="1"/>
  <c r="AR42" i="1"/>
  <c r="AZ39" i="1"/>
  <c r="BA39" i="1" s="1"/>
  <c r="S38" i="1"/>
  <c r="T38" i="1"/>
  <c r="T37" i="1"/>
  <c r="T23" i="1"/>
  <c r="S23" i="1"/>
  <c r="AD44" i="1"/>
  <c r="AP43" i="1"/>
  <c r="AF42" i="1"/>
  <c r="S42" i="1"/>
  <c r="T42" i="1"/>
  <c r="AE41" i="1"/>
  <c r="R40" i="1"/>
  <c r="BB38" i="1"/>
  <c r="AZ34" i="1"/>
  <c r="BA34" i="1" s="1"/>
  <c r="AZ26" i="1"/>
  <c r="BA26" i="1" s="1"/>
  <c r="R25" i="1"/>
  <c r="S24" i="1"/>
  <c r="T24" i="1"/>
  <c r="AF23" i="1"/>
  <c r="AE23" i="1"/>
  <c r="AQ22" i="1"/>
  <c r="AR22" i="1"/>
  <c r="R34" i="1"/>
  <c r="R30" i="1"/>
  <c r="AP19" i="1"/>
  <c r="BB16" i="1"/>
  <c r="AD36" i="1"/>
  <c r="AP34" i="1"/>
  <c r="AD32" i="1"/>
  <c r="AP30" i="1"/>
  <c r="AQ30" i="1" s="1"/>
  <c r="AD28" i="1"/>
  <c r="AP26" i="1"/>
  <c r="AP24" i="1"/>
  <c r="AZ23" i="1"/>
  <c r="BA23" i="1" s="1"/>
  <c r="AZ21" i="1"/>
  <c r="BA21" i="1" s="1"/>
  <c r="AZ20" i="1"/>
  <c r="AZ35" i="1"/>
  <c r="BA35" i="1" s="1"/>
  <c r="AP33" i="1"/>
  <c r="AZ31" i="1"/>
  <c r="BA31" i="1" s="1"/>
  <c r="AP29" i="1"/>
  <c r="AZ27" i="1"/>
  <c r="BA27" i="1" s="1"/>
  <c r="AD26" i="1"/>
  <c r="R26" i="1"/>
  <c r="T21" i="1"/>
  <c r="R21" i="1"/>
  <c r="AD20" i="1"/>
  <c r="AZ40" i="1"/>
  <c r="BA40" i="1" s="1"/>
  <c r="AZ37" i="1"/>
  <c r="BA37" i="1" s="1"/>
  <c r="R36" i="1"/>
  <c r="AZ33" i="1"/>
  <c r="BA33" i="1" s="1"/>
  <c r="R32" i="1"/>
  <c r="AZ29" i="1"/>
  <c r="BA29" i="1" s="1"/>
  <c r="R28" i="1"/>
  <c r="AZ25" i="1"/>
  <c r="BA25" i="1" s="1"/>
  <c r="AZ22" i="1"/>
  <c r="BA22" i="1" s="1"/>
  <c r="R20" i="1"/>
  <c r="R22" i="1"/>
  <c r="AQ17" i="1"/>
  <c r="AR17" i="1"/>
  <c r="AR21" i="1"/>
  <c r="AF17" i="1"/>
  <c r="T17" i="1"/>
  <c r="T15" i="1"/>
  <c r="T13" i="1"/>
  <c r="T11" i="1"/>
  <c r="BB13" i="1"/>
  <c r="AR38" i="1" l="1"/>
  <c r="AR12" i="1"/>
  <c r="S39" i="1"/>
  <c r="AF12" i="1"/>
  <c r="AR8" i="1"/>
  <c r="AF24" i="1"/>
  <c r="AQ35" i="1"/>
  <c r="AE37" i="1"/>
  <c r="AR18" i="1"/>
  <c r="AR40" i="1"/>
  <c r="S10" i="1"/>
  <c r="AF18" i="1"/>
  <c r="T10" i="1"/>
  <c r="T9" i="1"/>
  <c r="T19" i="1"/>
  <c r="AF19" i="1"/>
  <c r="T33" i="1"/>
  <c r="T14" i="1"/>
  <c r="AR9" i="1"/>
  <c r="T44" i="1"/>
  <c r="AF40" i="1"/>
  <c r="AF35" i="1"/>
  <c r="AE35" i="1"/>
  <c r="AR15" i="1"/>
  <c r="AQ15" i="1"/>
  <c r="AQ20" i="1"/>
  <c r="AR20" i="1"/>
  <c r="AF27" i="1"/>
  <c r="AE27" i="1"/>
  <c r="AE16" i="1"/>
  <c r="AF16" i="1"/>
  <c r="AE11" i="1"/>
  <c r="AF11" i="1"/>
  <c r="AF9" i="1"/>
  <c r="AE9" i="1"/>
  <c r="T16" i="1"/>
  <c r="S16" i="1"/>
  <c r="T8" i="1"/>
  <c r="S8" i="1"/>
  <c r="AQ26" i="1"/>
  <c r="AR26" i="1"/>
  <c r="S40" i="1"/>
  <c r="T40" i="1"/>
  <c r="AE22" i="1"/>
  <c r="AF22" i="1"/>
  <c r="AR25" i="1"/>
  <c r="AQ25" i="1"/>
  <c r="T22" i="1"/>
  <c r="S22" i="1"/>
  <c r="BB27" i="1"/>
  <c r="AR33" i="1"/>
  <c r="AQ33" i="1"/>
  <c r="AR37" i="1"/>
  <c r="AQ37" i="1"/>
  <c r="BA44" i="1"/>
  <c r="AQ19" i="1"/>
  <c r="AR19" i="1"/>
  <c r="S20" i="1"/>
  <c r="T20" i="1"/>
  <c r="BB22" i="1"/>
  <c r="BB40" i="1"/>
  <c r="BB35" i="1"/>
  <c r="BB23" i="1"/>
  <c r="AE32" i="1"/>
  <c r="AF32" i="1"/>
  <c r="AE36" i="1"/>
  <c r="AF36" i="1"/>
  <c r="S34" i="1"/>
  <c r="T34" i="1"/>
  <c r="T25" i="1"/>
  <c r="S25" i="1"/>
  <c r="AQ43" i="1"/>
  <c r="AR43" i="1"/>
  <c r="AQ28" i="1"/>
  <c r="AR28" i="1"/>
  <c r="T27" i="1"/>
  <c r="S27" i="1"/>
  <c r="S43" i="1"/>
  <c r="T43" i="1"/>
  <c r="BB30" i="1"/>
  <c r="S28" i="1"/>
  <c r="T28" i="1"/>
  <c r="S32" i="1"/>
  <c r="T32" i="1"/>
  <c r="S36" i="1"/>
  <c r="T36" i="1"/>
  <c r="AE20" i="1"/>
  <c r="AF20" i="1"/>
  <c r="S26" i="1"/>
  <c r="T26" i="1"/>
  <c r="AR29" i="1"/>
  <c r="AQ29" i="1"/>
  <c r="BA20" i="1"/>
  <c r="BC27" i="1" s="1"/>
  <c r="AE28" i="1"/>
  <c r="AF28" i="1"/>
  <c r="AQ34" i="1"/>
  <c r="AR34" i="1"/>
  <c r="S30" i="1"/>
  <c r="BB26" i="1"/>
  <c r="BB39" i="1"/>
  <c r="AE30" i="1"/>
  <c r="AF30" i="1"/>
  <c r="T35" i="1"/>
  <c r="S35" i="1"/>
  <c r="AE43" i="1"/>
  <c r="AF43" i="1"/>
  <c r="AQ41" i="1"/>
  <c r="AR41" i="1"/>
  <c r="BB25" i="1"/>
  <c r="BB29" i="1"/>
  <c r="BB33" i="1"/>
  <c r="BB37" i="1"/>
  <c r="S21" i="1"/>
  <c r="U31" i="1" s="1"/>
  <c r="AE26" i="1"/>
  <c r="AF26" i="1"/>
  <c r="BB31" i="1"/>
  <c r="BB21" i="1"/>
  <c r="AQ24" i="1"/>
  <c r="AR24" i="1"/>
  <c r="BB34" i="1"/>
  <c r="AE44" i="1"/>
  <c r="AF44" i="1"/>
  <c r="BB42" i="1"/>
  <c r="AE39" i="1"/>
  <c r="AF39" i="1"/>
  <c r="AE34" i="1"/>
  <c r="AF34" i="1"/>
  <c r="AS27" i="1" l="1"/>
  <c r="AG33" i="1"/>
  <c r="AS31" i="1"/>
  <c r="BC39" i="1"/>
  <c r="BC25" i="1"/>
  <c r="AG41" i="1"/>
  <c r="U15" i="1"/>
  <c r="U23" i="1"/>
  <c r="AS34" i="1"/>
  <c r="AS28" i="1"/>
  <c r="AG16" i="1"/>
  <c r="AG31" i="1"/>
  <c r="U13" i="1"/>
  <c r="U8" i="1"/>
  <c r="AS24" i="1"/>
  <c r="BC31" i="1"/>
  <c r="U21" i="1"/>
  <c r="BC33" i="1"/>
  <c r="AS13" i="1"/>
  <c r="AG43" i="1"/>
  <c r="AS32" i="1"/>
  <c r="AG25" i="1"/>
  <c r="U38" i="1"/>
  <c r="AS18" i="1"/>
  <c r="U28" i="1"/>
  <c r="U44" i="1"/>
  <c r="U34" i="1"/>
  <c r="AG32" i="1"/>
  <c r="BC35" i="1"/>
  <c r="BC22" i="1"/>
  <c r="AS22" i="1"/>
  <c r="AG35" i="1"/>
  <c r="AG42" i="1"/>
  <c r="AG8" i="1"/>
  <c r="AG38" i="1"/>
  <c r="U29" i="1"/>
  <c r="AG22" i="1"/>
  <c r="U40" i="1"/>
  <c r="AS26" i="1"/>
  <c r="AG29" i="1"/>
  <c r="U30" i="1"/>
  <c r="U27" i="1"/>
  <c r="BB44" i="1"/>
  <c r="BC44" i="1"/>
  <c r="AG21" i="1"/>
  <c r="AS12" i="1"/>
  <c r="BC42" i="1"/>
  <c r="U39" i="1"/>
  <c r="BC21" i="1"/>
  <c r="AS21" i="1"/>
  <c r="AS8" i="1"/>
  <c r="AS41" i="1"/>
  <c r="U35" i="1"/>
  <c r="U41" i="1"/>
  <c r="AS44" i="1"/>
  <c r="AS14" i="1"/>
  <c r="AG28" i="1"/>
  <c r="BB20" i="1"/>
  <c r="BC20" i="1"/>
  <c r="BC32" i="1"/>
  <c r="BC17" i="1"/>
  <c r="BC14" i="1"/>
  <c r="BC13" i="1"/>
  <c r="BC28" i="1"/>
  <c r="BC43" i="1"/>
  <c r="BC15" i="1"/>
  <c r="BC36" i="1"/>
  <c r="BC19" i="1"/>
  <c r="BC18" i="1"/>
  <c r="BC38" i="1"/>
  <c r="BC16" i="1"/>
  <c r="BC12" i="1"/>
  <c r="BC9" i="1"/>
  <c r="BC41" i="1"/>
  <c r="BC24" i="1"/>
  <c r="BC10" i="1"/>
  <c r="BC8" i="1"/>
  <c r="BC11" i="1"/>
  <c r="AG20" i="1"/>
  <c r="AG9" i="1"/>
  <c r="U32" i="1"/>
  <c r="AS20" i="1"/>
  <c r="AS17" i="1"/>
  <c r="AG37" i="1"/>
  <c r="U42" i="1"/>
  <c r="AG23" i="1"/>
  <c r="BC40" i="1"/>
  <c r="AS36" i="1"/>
  <c r="AS37" i="1"/>
  <c r="AG15" i="1"/>
  <c r="AG27" i="1"/>
  <c r="AG11" i="1"/>
  <c r="AS33" i="1"/>
  <c r="AS25" i="1"/>
  <c r="AG39" i="1"/>
  <c r="U37" i="1"/>
  <c r="U24" i="1"/>
  <c r="AG10" i="1"/>
  <c r="AG18" i="1"/>
  <c r="AG34" i="1"/>
  <c r="AG40" i="1"/>
  <c r="AS23" i="1"/>
  <c r="AS35" i="1"/>
  <c r="AG44" i="1"/>
  <c r="BC34" i="1"/>
  <c r="AS30" i="1"/>
  <c r="AG26" i="1"/>
  <c r="BC37" i="1"/>
  <c r="BC29" i="1"/>
  <c r="U19" i="1"/>
  <c r="AS38" i="1"/>
  <c r="AG30" i="1"/>
  <c r="BC26" i="1"/>
  <c r="AS29" i="1"/>
  <c r="U26" i="1"/>
  <c r="U36" i="1"/>
  <c r="BC30" i="1"/>
  <c r="U43" i="1"/>
  <c r="AS43" i="1"/>
  <c r="U25" i="1"/>
  <c r="AG36" i="1"/>
  <c r="BC23" i="1"/>
  <c r="U20" i="1"/>
  <c r="U18" i="1"/>
  <c r="U33" i="1"/>
  <c r="U17" i="1"/>
  <c r="U12" i="1"/>
  <c r="U11" i="1"/>
  <c r="U16" i="1"/>
  <c r="U9" i="1"/>
  <c r="U10" i="1"/>
  <c r="U14" i="1"/>
  <c r="AS42" i="1"/>
  <c r="AS19" i="1"/>
  <c r="AS15" i="1"/>
  <c r="AS40" i="1"/>
  <c r="AS10" i="1"/>
  <c r="AS9" i="1"/>
  <c r="AS16" i="1"/>
  <c r="AS11" i="1"/>
  <c r="AS39" i="1"/>
  <c r="AG17" i="1"/>
  <c r="AG13" i="1"/>
  <c r="AG12" i="1"/>
  <c r="AG19" i="1"/>
  <c r="U22" i="1"/>
  <c r="AG24" i="1"/>
  <c r="AG14" i="1"/>
</calcChain>
</file>

<file path=xl/sharedStrings.xml><?xml version="1.0" encoding="utf-8"?>
<sst xmlns="http://schemas.openxmlformats.org/spreadsheetml/2006/main" count="194" uniqueCount="106">
  <si>
    <t>Ekiti</t>
  </si>
  <si>
    <t>Nigeria</t>
  </si>
  <si>
    <t>Gusau</t>
  </si>
  <si>
    <t>Zamfara</t>
  </si>
  <si>
    <t>Benue</t>
  </si>
  <si>
    <t>Damaturu</t>
  </si>
  <si>
    <t>Yobe</t>
  </si>
  <si>
    <t>Ondo</t>
  </si>
  <si>
    <t>Jalingo</t>
  </si>
  <si>
    <t>Taraba</t>
  </si>
  <si>
    <t>FCT</t>
  </si>
  <si>
    <t>Sokoto</t>
  </si>
  <si>
    <t>Nasarawa</t>
  </si>
  <si>
    <t>Port Harcourt</t>
  </si>
  <si>
    <t>Rivers</t>
  </si>
  <si>
    <t>Kebbi</t>
  </si>
  <si>
    <t>Jos</t>
  </si>
  <si>
    <t>Plateau</t>
  </si>
  <si>
    <t>Lagos</t>
  </si>
  <si>
    <t>Ibadan</t>
  </si>
  <si>
    <t>Oyo</t>
  </si>
  <si>
    <t>Ebonyi</t>
  </si>
  <si>
    <t>Osogbo</t>
  </si>
  <si>
    <t>Osun</t>
  </si>
  <si>
    <t>Cross River</t>
  </si>
  <si>
    <t>Akure</t>
  </si>
  <si>
    <t>Kano</t>
  </si>
  <si>
    <t>Abeokuta</t>
  </si>
  <si>
    <t>Ogun</t>
  </si>
  <si>
    <t>Kaduna</t>
  </si>
  <si>
    <t>Minna</t>
  </si>
  <si>
    <t>Niger</t>
  </si>
  <si>
    <t>Enugu</t>
  </si>
  <si>
    <t>Lafia</t>
  </si>
  <si>
    <t>Gombe</t>
  </si>
  <si>
    <t>Ilorin</t>
  </si>
  <si>
    <t>Kwara</t>
  </si>
  <si>
    <t>Jigawa</t>
  </si>
  <si>
    <t>Lokoja</t>
  </si>
  <si>
    <t>Kogi</t>
  </si>
  <si>
    <t>Bayelsa</t>
  </si>
  <si>
    <t>Birnin Kebbi</t>
  </si>
  <si>
    <t>Bauchi</t>
  </si>
  <si>
    <t>Katsina</t>
  </si>
  <si>
    <t>Delta</t>
  </si>
  <si>
    <t>Abia</t>
  </si>
  <si>
    <t>Akwa Ibom</t>
  </si>
  <si>
    <t>Dutse</t>
  </si>
  <si>
    <t>Owerri</t>
  </si>
  <si>
    <t>Imo</t>
  </si>
  <si>
    <t>Abuja</t>
  </si>
  <si>
    <t>Ado-Ekiti</t>
  </si>
  <si>
    <t>Borno</t>
  </si>
  <si>
    <t>Benin City</t>
  </si>
  <si>
    <t>Edo</t>
  </si>
  <si>
    <t>Abakaliki</t>
  </si>
  <si>
    <t>Warri</t>
  </si>
  <si>
    <t>NO PRACTICE</t>
  </si>
  <si>
    <t>Calabar</t>
  </si>
  <si>
    <t>Anambra</t>
  </si>
  <si>
    <t>Maiduguri</t>
  </si>
  <si>
    <t>Makurdi</t>
  </si>
  <si>
    <t>Yenagoa</t>
  </si>
  <si>
    <t>Adamawa</t>
  </si>
  <si>
    <t>Onitsha</t>
  </si>
  <si>
    <t>Uyo</t>
  </si>
  <si>
    <t>Yola</t>
  </si>
  <si>
    <t>Aba</t>
  </si>
  <si>
    <t>Ease of enforcing contracts (DTF)</t>
  </si>
  <si>
    <t>DTF Average Rounded</t>
  </si>
  <si>
    <t>DTF Average</t>
  </si>
  <si>
    <t>DTF</t>
  </si>
  <si>
    <t>Time (days)</t>
  </si>
  <si>
    <t>Quality of judicial processes index (0-18)</t>
  </si>
  <si>
    <t>Ease of registering property (DTF)</t>
  </si>
  <si>
    <t>Quality of land administration index (0-30)</t>
  </si>
  <si>
    <t>Cost (% of property value)</t>
  </si>
  <si>
    <t>Procedures (number)</t>
  </si>
  <si>
    <t>Ease of dealing with construction permits (DTF)</t>
  </si>
  <si>
    <t>Building quality control index (0-15)</t>
  </si>
  <si>
    <t>Cost (% of warehouse value)</t>
  </si>
  <si>
    <t>Ease of starting a business (DTF)</t>
  </si>
  <si>
    <t>Paid-in Min. Capital (% of income per capita)</t>
  </si>
  <si>
    <t>Cost - Women (% of income per capita)</t>
  </si>
  <si>
    <t>Time - Women (days)</t>
  </si>
  <si>
    <t>Procedures - Women (number)</t>
  </si>
  <si>
    <t>Cost - Men (% of income per capita)</t>
  </si>
  <si>
    <t>Time - Men (days)</t>
  </si>
  <si>
    <t>Procedures - Men (number)</t>
  </si>
  <si>
    <t>Country</t>
  </si>
  <si>
    <t>City</t>
  </si>
  <si>
    <t>State</t>
  </si>
  <si>
    <t>Enforcing Contracts</t>
  </si>
  <si>
    <t>Registering Property</t>
  </si>
  <si>
    <t>Dealing with Construction Permits</t>
  </si>
  <si>
    <t>Starting a Business</t>
  </si>
  <si>
    <t>Abs(Worst Peformance - Frontier)</t>
  </si>
  <si>
    <t>Worst Performance</t>
  </si>
  <si>
    <t>Frontier</t>
  </si>
  <si>
    <t>Lower is better</t>
  </si>
  <si>
    <t>DTF Parameters</t>
  </si>
  <si>
    <t>Ease of starting a business (rank)</t>
  </si>
  <si>
    <t>Ease of dealing with construction permits (rank)</t>
  </si>
  <si>
    <t>Ease of registering property (rank)</t>
  </si>
  <si>
    <t>Cost (% of claim value)</t>
  </si>
  <si>
    <t>Ease of enforcing contracts (rank)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</si>
</sst>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6" formatCode="0.00000"/>
    <numFmt numFmtId="167" formatCode="0.0"/>
    <numFmt numFmtId="169" formatCode="0.0000"/>
    <numFmt numFmtId="170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43" fontId="2" fillId="0" borderId="0" xfId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4" fontId="2" fillId="2" borderId="0" xfId="1" applyNumberFormat="1" applyFont="1" applyFill="1" applyBorder="1" applyAlignment="1">
      <alignment horizontal="right" vertical="center"/>
    </xf>
    <xf numFmtId="43" fontId="2" fillId="2" borderId="0" xfId="1" applyFont="1" applyFill="1" applyBorder="1" applyAlignment="1">
      <alignment horizontal="right" vertical="center"/>
    </xf>
    <xf numFmtId="2" fontId="2" fillId="0" borderId="0" xfId="2" applyNumberFormat="1" applyFont="1" applyFill="1" applyBorder="1" applyAlignment="1">
      <alignment horizontal="right" vertical="center"/>
    </xf>
    <xf numFmtId="166" fontId="2" fillId="0" borderId="0" xfId="2" applyNumberFormat="1" applyFont="1" applyFill="1" applyBorder="1" applyAlignment="1">
      <alignment horizontal="right" vertical="center"/>
    </xf>
    <xf numFmtId="166" fontId="2" fillId="0" borderId="0" xfId="2" applyNumberFormat="1" applyFont="1" applyBorder="1" applyAlignment="1">
      <alignment horizontal="right" vertical="center"/>
    </xf>
    <xf numFmtId="167" fontId="2" fillId="0" borderId="0" xfId="2" applyNumberFormat="1" applyFont="1" applyBorder="1" applyAlignment="1">
      <alignment horizontal="right" vertical="center"/>
    </xf>
    <xf numFmtId="0" fontId="2" fillId="0" borderId="0" xfId="2" applyNumberFormat="1" applyFont="1" applyBorder="1" applyAlignment="1">
      <alignment horizontal="right" vertical="center"/>
    </xf>
    <xf numFmtId="2" fontId="2" fillId="2" borderId="0" xfId="1" applyNumberFormat="1" applyFont="1" applyFill="1" applyBorder="1" applyAlignment="1">
      <alignment horizontal="right" vertical="center"/>
    </xf>
    <xf numFmtId="2" fontId="2" fillId="0" borderId="0" xfId="2" applyNumberFormat="1" applyFont="1" applyBorder="1" applyAlignment="1">
      <alignment horizontal="right" vertical="center"/>
    </xf>
    <xf numFmtId="166" fontId="2" fillId="0" borderId="0" xfId="0" applyNumberFormat="1" applyFont="1" applyFill="1" applyBorder="1" applyAlignment="1" applyProtection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right" vertical="center"/>
    </xf>
    <xf numFmtId="43" fontId="2" fillId="3" borderId="0" xfId="1" applyFont="1" applyFill="1" applyBorder="1" applyAlignment="1">
      <alignment vertical="center"/>
    </xf>
    <xf numFmtId="0" fontId="6" fillId="0" borderId="0" xfId="1" applyNumberFormat="1" applyFont="1" applyBorder="1" applyAlignment="1">
      <alignment horizontal="left" vertical="center"/>
    </xf>
    <xf numFmtId="169" fontId="3" fillId="0" borderId="0" xfId="1" applyNumberFormat="1" applyFont="1" applyFill="1" applyBorder="1" applyAlignment="1" applyProtection="1">
      <alignment vertical="center"/>
    </xf>
    <xf numFmtId="166" fontId="3" fillId="0" borderId="0" xfId="1" applyNumberFormat="1" applyFont="1" applyFill="1" applyBorder="1" applyAlignment="1" applyProtection="1">
      <alignment vertical="center"/>
    </xf>
    <xf numFmtId="170" fontId="3" fillId="0" borderId="0" xfId="0" applyNumberFormat="1" applyFont="1" applyFill="1" applyBorder="1" applyAlignment="1" applyProtection="1">
      <alignment vertical="center"/>
    </xf>
    <xf numFmtId="43" fontId="5" fillId="4" borderId="2" xfId="1" applyFont="1" applyFill="1" applyBorder="1" applyAlignment="1">
      <alignment horizontal="center" vertical="center" wrapText="1"/>
    </xf>
    <xf numFmtId="43" fontId="2" fillId="4" borderId="3" xfId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9DD38D-0A6D-42E6-AB82-86B99D584829}"/>
            </a:ext>
          </a:extLst>
        </xdr:cNvPr>
        <xdr:cNvSpPr/>
      </xdr:nvSpPr>
      <xdr:spPr>
        <a:xfrm>
          <a:off x="0" y="914400"/>
          <a:ext cx="0" cy="0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C44"/>
  <sheetViews>
    <sheetView tabSelected="1" zoomScaleNormal="100" workbookViewId="0">
      <pane xSplit="3" ySplit="7" topLeftCell="D43" activePane="bottomRight" state="frozen"/>
      <selection activeCell="B5" sqref="B5"/>
      <selection pane="topRight" activeCell="H5" sqref="H5"/>
      <selection pane="bottomLeft" activeCell="B13" sqref="B13"/>
      <selection pane="bottomRight" activeCell="C61" sqref="C61"/>
    </sheetView>
  </sheetViews>
  <sheetFormatPr defaultColWidth="11.44140625" defaultRowHeight="14.4" customHeight="1" x14ac:dyDescent="0.3"/>
  <cols>
    <col min="1" max="1" width="8.88671875" style="3" customWidth="1"/>
    <col min="2" max="2" width="10.109375" style="3" customWidth="1"/>
    <col min="3" max="3" width="13.5546875" style="3" customWidth="1"/>
    <col min="4" max="7" width="11.44140625" style="2" customWidth="1"/>
    <col min="8" max="20" width="11.44140625" style="3" customWidth="1"/>
    <col min="21" max="25" width="11.44140625" style="2" customWidth="1"/>
    <col min="26" max="32" width="11.44140625" style="3" customWidth="1"/>
    <col min="33" max="33" width="11.44140625" style="2"/>
    <col min="34" max="37" width="11.44140625" style="2" customWidth="1"/>
    <col min="38" max="44" width="11.44140625" style="3" customWidth="1"/>
    <col min="45" max="45" width="11.44140625" style="2"/>
    <col min="46" max="49" width="11.44140625" style="2" customWidth="1"/>
    <col min="50" max="54" width="11.44140625" style="3" customWidth="1"/>
    <col min="55" max="55" width="11.44140625" style="2"/>
    <col min="56" max="16384" width="11.44140625" style="1"/>
  </cols>
  <sheetData>
    <row r="1" spans="1:55" ht="14.4" hidden="1" customHeight="1" x14ac:dyDescent="0.3">
      <c r="C1" s="3" t="s">
        <v>100</v>
      </c>
      <c r="D1" s="21" t="s">
        <v>99</v>
      </c>
      <c r="F1" s="21" t="s">
        <v>99</v>
      </c>
      <c r="H1" s="21" t="s">
        <v>99</v>
      </c>
      <c r="J1" s="21" t="s">
        <v>99</v>
      </c>
      <c r="L1" s="21" t="s">
        <v>99</v>
      </c>
      <c r="N1" s="21" t="s">
        <v>99</v>
      </c>
      <c r="P1" s="21" t="s">
        <v>99</v>
      </c>
      <c r="V1" s="21" t="s">
        <v>99</v>
      </c>
      <c r="X1" s="21" t="s">
        <v>99</v>
      </c>
      <c r="Z1" s="21" t="s">
        <v>99</v>
      </c>
      <c r="AH1" s="21" t="s">
        <v>99</v>
      </c>
      <c r="AJ1" s="21" t="s">
        <v>99</v>
      </c>
      <c r="AL1" s="21" t="s">
        <v>99</v>
      </c>
      <c r="AT1" s="21" t="s">
        <v>99</v>
      </c>
      <c r="AV1" s="21" t="s">
        <v>99</v>
      </c>
      <c r="AX1" s="21" t="s">
        <v>99</v>
      </c>
      <c r="AY1" s="21"/>
      <c r="AZ1" s="21"/>
      <c r="BA1" s="21"/>
    </row>
    <row r="2" spans="1:55" ht="14.4" hidden="1" customHeight="1" x14ac:dyDescent="0.3">
      <c r="C2" s="3" t="s">
        <v>98</v>
      </c>
      <c r="D2" s="19">
        <v>1</v>
      </c>
      <c r="F2" s="19">
        <v>0.5</v>
      </c>
      <c r="H2" s="19">
        <v>0</v>
      </c>
      <c r="J2" s="19">
        <v>1</v>
      </c>
      <c r="L2" s="19">
        <v>0.5</v>
      </c>
      <c r="N2" s="19">
        <v>0</v>
      </c>
      <c r="P2" s="19">
        <v>0</v>
      </c>
      <c r="V2" s="19">
        <v>5</v>
      </c>
      <c r="X2" s="19">
        <v>26</v>
      </c>
      <c r="Z2" s="19">
        <v>0</v>
      </c>
      <c r="AH2" s="19">
        <v>1</v>
      </c>
      <c r="AJ2" s="19">
        <v>1</v>
      </c>
      <c r="AL2" s="19">
        <v>0</v>
      </c>
      <c r="AT2" s="19">
        <v>21</v>
      </c>
      <c r="AV2" s="19">
        <v>120</v>
      </c>
      <c r="AX2" s="19">
        <v>0.1</v>
      </c>
      <c r="AY2" s="19"/>
      <c r="AZ2" s="19"/>
      <c r="BA2" s="19"/>
    </row>
    <row r="3" spans="1:55" ht="14.4" hidden="1" customHeight="1" x14ac:dyDescent="0.3">
      <c r="C3" s="3" t="s">
        <v>97</v>
      </c>
      <c r="D3" s="19">
        <v>18</v>
      </c>
      <c r="F3" s="19">
        <v>100</v>
      </c>
      <c r="H3" s="19">
        <v>200</v>
      </c>
      <c r="J3" s="19">
        <v>18</v>
      </c>
      <c r="L3" s="19">
        <v>100</v>
      </c>
      <c r="N3" s="19">
        <v>200</v>
      </c>
      <c r="P3" s="19">
        <v>400</v>
      </c>
      <c r="V3" s="19">
        <v>30</v>
      </c>
      <c r="X3" s="19">
        <v>373</v>
      </c>
      <c r="Z3" s="19">
        <v>20</v>
      </c>
      <c r="AH3" s="19">
        <v>13</v>
      </c>
      <c r="AJ3" s="19">
        <v>210</v>
      </c>
      <c r="AL3" s="20">
        <v>15</v>
      </c>
      <c r="AT3" s="19">
        <v>53</v>
      </c>
      <c r="AV3" s="19">
        <v>1340</v>
      </c>
      <c r="AX3" s="19">
        <v>89</v>
      </c>
      <c r="AY3" s="19"/>
      <c r="AZ3" s="19"/>
      <c r="BA3" s="19"/>
    </row>
    <row r="4" spans="1:55" ht="14.4" hidden="1" customHeight="1" x14ac:dyDescent="0.3">
      <c r="C4" s="3" t="s">
        <v>96</v>
      </c>
      <c r="D4" s="19">
        <f>D3-D2</f>
        <v>17</v>
      </c>
      <c r="F4" s="19">
        <f>F3-F2</f>
        <v>99.5</v>
      </c>
      <c r="H4" s="19">
        <f>H3-H2</f>
        <v>200</v>
      </c>
      <c r="J4" s="19">
        <f>J3-J2</f>
        <v>17</v>
      </c>
      <c r="L4" s="19">
        <f>L3-L2</f>
        <v>99.5</v>
      </c>
      <c r="N4" s="19">
        <f>N3-N2</f>
        <v>200</v>
      </c>
      <c r="P4" s="19">
        <f>P3-P2</f>
        <v>400</v>
      </c>
      <c r="V4" s="19">
        <f>V3-V2</f>
        <v>25</v>
      </c>
      <c r="X4" s="19">
        <f>X3-X2</f>
        <v>347</v>
      </c>
      <c r="Z4" s="19">
        <f>Z3-Z2</f>
        <v>20</v>
      </c>
      <c r="AH4" s="19">
        <f>AH3-AH2</f>
        <v>12</v>
      </c>
      <c r="AJ4" s="19">
        <f>AJ3-AJ2</f>
        <v>209</v>
      </c>
      <c r="AL4" s="19">
        <f>AL3-AL2</f>
        <v>15</v>
      </c>
      <c r="AT4" s="19">
        <f>AT3-AT2</f>
        <v>32</v>
      </c>
      <c r="AV4" s="19">
        <f>AV3-AV2</f>
        <v>1220</v>
      </c>
      <c r="AX4" s="19">
        <f>AX3-AX2</f>
        <v>88.9</v>
      </c>
      <c r="AY4" s="19"/>
      <c r="AZ4" s="19"/>
      <c r="BA4" s="19"/>
    </row>
    <row r="5" spans="1:55" ht="14.4" hidden="1" customHeight="1" thickBot="1" x14ac:dyDescent="0.3">
      <c r="C5" s="18"/>
    </row>
    <row r="6" spans="1:55" ht="27" customHeight="1" x14ac:dyDescent="0.3">
      <c r="A6" s="22"/>
      <c r="B6" s="22"/>
      <c r="C6" s="22"/>
      <c r="D6" s="26" t="s">
        <v>95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 t="s">
        <v>94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 t="s">
        <v>93</v>
      </c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 t="s">
        <v>92</v>
      </c>
      <c r="AU6" s="26"/>
      <c r="AV6" s="26"/>
      <c r="AW6" s="26"/>
      <c r="AX6" s="26"/>
      <c r="AY6" s="26"/>
      <c r="AZ6" s="26"/>
      <c r="BA6" s="26"/>
      <c r="BB6" s="26"/>
      <c r="BC6" s="26"/>
    </row>
    <row r="7" spans="1:55" ht="61.8" customHeight="1" x14ac:dyDescent="0.3">
      <c r="A7" s="23" t="s">
        <v>91</v>
      </c>
      <c r="B7" s="23" t="s">
        <v>90</v>
      </c>
      <c r="C7" s="24" t="s">
        <v>89</v>
      </c>
      <c r="D7" s="25" t="s">
        <v>88</v>
      </c>
      <c r="E7" s="25" t="s">
        <v>71</v>
      </c>
      <c r="F7" s="25" t="s">
        <v>87</v>
      </c>
      <c r="G7" s="25" t="s">
        <v>71</v>
      </c>
      <c r="H7" s="25" t="s">
        <v>86</v>
      </c>
      <c r="I7" s="25" t="s">
        <v>71</v>
      </c>
      <c r="J7" s="25" t="s">
        <v>85</v>
      </c>
      <c r="K7" s="25" t="s">
        <v>71</v>
      </c>
      <c r="L7" s="25" t="s">
        <v>84</v>
      </c>
      <c r="M7" s="25" t="s">
        <v>71</v>
      </c>
      <c r="N7" s="25" t="s">
        <v>83</v>
      </c>
      <c r="O7" s="25" t="s">
        <v>71</v>
      </c>
      <c r="P7" s="25" t="s">
        <v>82</v>
      </c>
      <c r="Q7" s="25" t="s">
        <v>71</v>
      </c>
      <c r="R7" s="25" t="s">
        <v>70</v>
      </c>
      <c r="S7" s="25" t="s">
        <v>69</v>
      </c>
      <c r="T7" s="25" t="s">
        <v>81</v>
      </c>
      <c r="U7" s="25" t="s">
        <v>101</v>
      </c>
      <c r="V7" s="25" t="s">
        <v>77</v>
      </c>
      <c r="W7" s="25" t="s">
        <v>71</v>
      </c>
      <c r="X7" s="25" t="s">
        <v>72</v>
      </c>
      <c r="Y7" s="25" t="s">
        <v>71</v>
      </c>
      <c r="Z7" s="25" t="s">
        <v>80</v>
      </c>
      <c r="AA7" s="25" t="s">
        <v>71</v>
      </c>
      <c r="AB7" s="25" t="s">
        <v>79</v>
      </c>
      <c r="AC7" s="25" t="s">
        <v>71</v>
      </c>
      <c r="AD7" s="25" t="s">
        <v>70</v>
      </c>
      <c r="AE7" s="25" t="s">
        <v>69</v>
      </c>
      <c r="AF7" s="25" t="s">
        <v>78</v>
      </c>
      <c r="AG7" s="25" t="s">
        <v>102</v>
      </c>
      <c r="AH7" s="25" t="s">
        <v>77</v>
      </c>
      <c r="AI7" s="25" t="s">
        <v>71</v>
      </c>
      <c r="AJ7" s="25" t="s">
        <v>72</v>
      </c>
      <c r="AK7" s="25" t="s">
        <v>71</v>
      </c>
      <c r="AL7" s="25" t="s">
        <v>76</v>
      </c>
      <c r="AM7" s="25" t="s">
        <v>71</v>
      </c>
      <c r="AN7" s="25" t="s">
        <v>75</v>
      </c>
      <c r="AO7" s="25" t="s">
        <v>71</v>
      </c>
      <c r="AP7" s="25" t="s">
        <v>70</v>
      </c>
      <c r="AQ7" s="25" t="s">
        <v>69</v>
      </c>
      <c r="AR7" s="25" t="s">
        <v>74</v>
      </c>
      <c r="AS7" s="25" t="s">
        <v>103</v>
      </c>
      <c r="AT7" s="25" t="s">
        <v>73</v>
      </c>
      <c r="AU7" s="25" t="s">
        <v>71</v>
      </c>
      <c r="AV7" s="25" t="s">
        <v>72</v>
      </c>
      <c r="AW7" s="25" t="s">
        <v>71</v>
      </c>
      <c r="AX7" s="25" t="s">
        <v>104</v>
      </c>
      <c r="AY7" s="25" t="s">
        <v>71</v>
      </c>
      <c r="AZ7" s="25" t="s">
        <v>70</v>
      </c>
      <c r="BA7" s="25" t="s">
        <v>69</v>
      </c>
      <c r="BB7" s="25" t="s">
        <v>68</v>
      </c>
      <c r="BC7" s="25" t="s">
        <v>105</v>
      </c>
    </row>
    <row r="8" spans="1:55" ht="14.4" customHeight="1" x14ac:dyDescent="0.3">
      <c r="A8" s="17" t="s">
        <v>45</v>
      </c>
      <c r="B8" s="17" t="s">
        <v>67</v>
      </c>
      <c r="C8" s="17" t="s">
        <v>1</v>
      </c>
      <c r="D8" s="10">
        <v>10</v>
      </c>
      <c r="E8" s="8">
        <f t="shared" ref="E8:E44" si="0">(IF(D8=-1,0,(IF(D8&gt;D$3,0,IF(D8&lt;D$2,1,((D$3-D8)/D$4))))))*100</f>
        <v>47.058823529411761</v>
      </c>
      <c r="F8" s="10">
        <v>25</v>
      </c>
      <c r="G8" s="8">
        <f t="shared" ref="G8:G44" si="1">(IF(F8=-1,0,(IF(F8&gt;F$3,0,IF(F8&lt;F$2,1,((F$3-F8)/F$4))))))*100</f>
        <v>75.376884422110564</v>
      </c>
      <c r="H8" s="9">
        <v>28.079145374977401</v>
      </c>
      <c r="I8" s="8">
        <f t="shared" ref="I8:I44" si="2">(IF(H8=-1,0,(IF(H8&gt;H$3,0,IF(H8&lt;H$2,1,((H$3-H8)/H$4))))))*100</f>
        <v>85.9604273125113</v>
      </c>
      <c r="J8" s="10">
        <f t="shared" ref="J8:J44" si="3">D8</f>
        <v>10</v>
      </c>
      <c r="K8" s="8">
        <f t="shared" ref="K8:K44" si="4">(IF(J8=-1,0,(IF(J8&gt;J$3,0,IF(J8&lt;J$2,1,((J$3-J8)/J$4))))))*100</f>
        <v>47.058823529411761</v>
      </c>
      <c r="L8" s="10">
        <f t="shared" ref="L8:L44" si="5">F8</f>
        <v>25</v>
      </c>
      <c r="M8" s="8">
        <f t="shared" ref="M8:M44" si="6">(IF(L8=-1,0,(IF(L8&gt;L$3,0,IF(L8&lt;L$2,1,((L$3-L8)/L$4))))))*100</f>
        <v>75.376884422110564</v>
      </c>
      <c r="N8" s="9">
        <f t="shared" ref="N8:N44" si="7">H8</f>
        <v>28.079145374977401</v>
      </c>
      <c r="O8" s="8">
        <f t="shared" ref="O8:O44" si="8">(IF(N8=-1,0,(IF(N8&gt;N$3,0,IF(N8&lt;N$2,1,((N$3-N8)/N$4))))))*100</f>
        <v>85.9604273125113</v>
      </c>
      <c r="P8" s="9">
        <v>0</v>
      </c>
      <c r="Q8" s="8">
        <f t="shared" ref="Q8:Q44" si="9">(IF(P8=-1,0,(IF(P8&gt;P$3,0,IF(P8&lt;P$2,1,((P$3-P8)/P$4))))))*100</f>
        <v>100</v>
      </c>
      <c r="R8" s="8">
        <f t="shared" ref="R8:R44" si="10">ROUND(25%*Q8+12.5%*E8+12.5%*G8+12.5%*I8+12.5%*K8+12.5%*M8+12.5%*O8,5)</f>
        <v>77.099029999999999</v>
      </c>
      <c r="S8" s="6">
        <f t="shared" ref="S8:S44" si="11">ROUND(R8,2)</f>
        <v>77.099999999999994</v>
      </c>
      <c r="T8" s="11">
        <f t="shared" ref="T8:T20" si="12">+ROUND(R8,2)</f>
        <v>77.099999999999994</v>
      </c>
      <c r="U8" s="4">
        <f t="shared" ref="U8:U44" si="13">RANK(S8,S$8:S$44)</f>
        <v>16</v>
      </c>
      <c r="V8" s="16">
        <v>14</v>
      </c>
      <c r="W8" s="8">
        <f t="shared" ref="W8:W44" si="14">(IF(V8=-1,0,(IF(V8&gt;V$3,0,IF(V8&lt;V$2,1,((V$3-V8)/V$4))))))*100</f>
        <v>64</v>
      </c>
      <c r="X8" s="16">
        <v>65</v>
      </c>
      <c r="Y8" s="8">
        <f t="shared" ref="Y8:Y44" si="15">(IF(X8=-1,0,(IF(X8&gt;X$3,0,IF(X8&lt;X$2,1,((X$3-X8)/X$4))))))*100</f>
        <v>88.760806916426517</v>
      </c>
      <c r="Z8" s="14">
        <v>5.0457543050641886</v>
      </c>
      <c r="AA8" s="8">
        <f t="shared" ref="AA8:AA44" si="16">(IF(Z8=-1,0,(IF(Z8&gt;Z$3,0,IF(Z8&lt;Z$2,1,((Z$3-Z8)/Z$4))))))*100</f>
        <v>74.771228474679049</v>
      </c>
      <c r="AB8" s="10">
        <v>9.5</v>
      </c>
      <c r="AC8" s="8">
        <f t="shared" ref="AC8:AC44" si="17">IF(AB8="No Practice", 0, AB8/15*100)</f>
        <v>63.333333333333329</v>
      </c>
      <c r="AD8" s="8">
        <f t="shared" ref="AD8:AD44" si="18">ROUND(AVERAGE(W8,Y8,AA8,AC8),5)</f>
        <v>72.716340000000002</v>
      </c>
      <c r="AE8" s="10">
        <f t="shared" ref="AE8:AE44" si="19">+ROUND(AD8,2)</f>
        <v>72.72</v>
      </c>
      <c r="AF8" s="5">
        <f t="shared" ref="AF8:AF44" si="20">ROUND(AD8,2)</f>
        <v>72.72</v>
      </c>
      <c r="AG8" s="4">
        <f t="shared" ref="AG8:AG44" si="21">RANK(AE8,AE$8:AE$44)</f>
        <v>13</v>
      </c>
      <c r="AH8" s="15">
        <v>12</v>
      </c>
      <c r="AI8" s="8">
        <f t="shared" ref="AI8:AI44" si="22">(IF(AH8=-1,0,(IF(AH8&gt;AH$3,0,IF(AH8&lt;AH$2,1,((AH$3-AH8)/AH$4))))))*100</f>
        <v>8.3333333333333321</v>
      </c>
      <c r="AJ8" s="15">
        <v>128.5</v>
      </c>
      <c r="AK8" s="8">
        <f t="shared" ref="AK8:AK44" si="23">(IF(AJ8=-1,0,(IF(AJ8&gt;AJ$3,0,IF(AJ8&lt;AJ$2,1,((AJ$3-AJ8)/AJ$4))))))*100</f>
        <v>38.995215311004785</v>
      </c>
      <c r="AL8" s="14">
        <v>15.768826673817275</v>
      </c>
      <c r="AM8" s="8">
        <f t="shared" ref="AM8:AM44" si="24">(IF(AL8=-1,0,(IF(AL8&gt;AL$3,0,IF(AL8&lt;AL$2,1,((AL$3-AL8)/AL$4))))))*100</f>
        <v>0</v>
      </c>
      <c r="AN8" s="10">
        <v>7</v>
      </c>
      <c r="AO8" s="8">
        <f t="shared" ref="AO8:AO44" si="25">+IF(AN8="No Practice",0,AN8/30)*100</f>
        <v>23.333333333333332</v>
      </c>
      <c r="AP8" s="13">
        <f t="shared" ref="AP8:AP44" si="26">ROUND(AVERAGE(AI8,AK8,AM8,AO8),5)</f>
        <v>17.665469999999999</v>
      </c>
      <c r="AQ8" s="12">
        <f t="shared" ref="AQ8:AQ44" si="27">+ROUND(AP8,2)</f>
        <v>17.670000000000002</v>
      </c>
      <c r="AR8" s="11">
        <f t="shared" ref="AR8:AR20" si="28">+ROUND(AP8,2)</f>
        <v>17.670000000000002</v>
      </c>
      <c r="AS8" s="4">
        <f t="shared" ref="AS8:AS44" si="29">RANK(AQ8,AQ$8:AQ$44)</f>
        <v>34</v>
      </c>
      <c r="AT8" s="10">
        <v>5.5</v>
      </c>
      <c r="AU8" s="8">
        <f t="shared" ref="AU8:AU44" si="30">AT8/18*100</f>
        <v>30.555555555555557</v>
      </c>
      <c r="AV8" s="10">
        <v>464</v>
      </c>
      <c r="AW8" s="8">
        <f t="shared" ref="AW8:AW44" si="31">(IF(AV8=-1,0,(IF(AV8&gt;AV$3,0,IF(AV8&lt;AV$2,1,((AV$3-AV8)/AV$4))))))*100</f>
        <v>71.803278688524586</v>
      </c>
      <c r="AX8" s="9">
        <v>51.694550950105167</v>
      </c>
      <c r="AY8" s="8">
        <f t="shared" ref="AY8:AY44" si="32">(IF(AX8=-1,0,(IF(AX8&gt;AX$3,0,IF(AX8&lt;AX$2,1,((AX$3-AX8)/AX$4))))))*100</f>
        <v>41.963384758036931</v>
      </c>
      <c r="AZ8" s="7">
        <f t="shared" ref="AZ8:AZ44" si="33">ROUND(AVERAGE(AU8,AW8,AY8),5)</f>
        <v>48.107410000000002</v>
      </c>
      <c r="BA8" s="6">
        <f t="shared" ref="BA8:BA44" si="34">+ROUND(AZ8,2)</f>
        <v>48.11</v>
      </c>
      <c r="BB8" s="5">
        <f t="shared" ref="BB8:BB44" si="35">+BA8</f>
        <v>48.11</v>
      </c>
      <c r="BC8" s="4">
        <f t="shared" ref="BC8:BC44" si="36">RANK(BA8,BA$8:BA$44)</f>
        <v>32</v>
      </c>
    </row>
    <row r="9" spans="1:55" ht="14.4" customHeight="1" x14ac:dyDescent="0.3">
      <c r="A9" s="17" t="s">
        <v>63</v>
      </c>
      <c r="B9" s="17" t="s">
        <v>66</v>
      </c>
      <c r="C9" s="17" t="s">
        <v>1</v>
      </c>
      <c r="D9" s="10">
        <v>10</v>
      </c>
      <c r="E9" s="8">
        <f t="shared" si="0"/>
        <v>47.058823529411761</v>
      </c>
      <c r="F9" s="10">
        <v>45</v>
      </c>
      <c r="G9" s="8">
        <f t="shared" si="1"/>
        <v>55.276381909547737</v>
      </c>
      <c r="H9" s="9">
        <v>28.950514593557525</v>
      </c>
      <c r="I9" s="8">
        <f t="shared" si="2"/>
        <v>85.524742703221236</v>
      </c>
      <c r="J9" s="10">
        <f t="shared" si="3"/>
        <v>10</v>
      </c>
      <c r="K9" s="8">
        <f t="shared" si="4"/>
        <v>47.058823529411761</v>
      </c>
      <c r="L9" s="10">
        <f t="shared" si="5"/>
        <v>45</v>
      </c>
      <c r="M9" s="8">
        <f t="shared" si="6"/>
        <v>55.276381909547737</v>
      </c>
      <c r="N9" s="9">
        <f t="shared" si="7"/>
        <v>28.950514593557525</v>
      </c>
      <c r="O9" s="8">
        <f t="shared" si="8"/>
        <v>85.524742703221236</v>
      </c>
      <c r="P9" s="9">
        <v>0</v>
      </c>
      <c r="Q9" s="8">
        <f t="shared" si="9"/>
        <v>100</v>
      </c>
      <c r="R9" s="8">
        <f t="shared" si="10"/>
        <v>71.96499</v>
      </c>
      <c r="S9" s="6">
        <f t="shared" si="11"/>
        <v>71.959999999999994</v>
      </c>
      <c r="T9" s="11">
        <f t="shared" si="12"/>
        <v>71.959999999999994</v>
      </c>
      <c r="U9" s="4">
        <f t="shared" si="13"/>
        <v>36</v>
      </c>
      <c r="V9" s="16">
        <v>9</v>
      </c>
      <c r="W9" s="8">
        <f t="shared" si="14"/>
        <v>84</v>
      </c>
      <c r="X9" s="16">
        <v>97</v>
      </c>
      <c r="Y9" s="8">
        <f t="shared" si="15"/>
        <v>79.538904899135446</v>
      </c>
      <c r="Z9" s="14">
        <v>4.4680847165491473</v>
      </c>
      <c r="AA9" s="8">
        <f t="shared" si="16"/>
        <v>77.659576417254272</v>
      </c>
      <c r="AB9" s="10">
        <v>8</v>
      </c>
      <c r="AC9" s="8">
        <f t="shared" si="17"/>
        <v>53.333333333333336</v>
      </c>
      <c r="AD9" s="8">
        <f t="shared" si="18"/>
        <v>73.632949999999994</v>
      </c>
      <c r="AE9" s="10">
        <f t="shared" si="19"/>
        <v>73.63</v>
      </c>
      <c r="AF9" s="5">
        <f t="shared" si="20"/>
        <v>73.63</v>
      </c>
      <c r="AG9" s="4">
        <f t="shared" si="21"/>
        <v>9</v>
      </c>
      <c r="AH9" s="15">
        <v>11</v>
      </c>
      <c r="AI9" s="8">
        <f t="shared" si="22"/>
        <v>16.666666666666664</v>
      </c>
      <c r="AJ9" s="15">
        <v>122</v>
      </c>
      <c r="AK9" s="8">
        <f t="shared" si="23"/>
        <v>42.105263157894733</v>
      </c>
      <c r="AL9" s="14">
        <v>12.207645430810581</v>
      </c>
      <c r="AM9" s="8">
        <f t="shared" si="24"/>
        <v>18.615697127929458</v>
      </c>
      <c r="AN9" s="10">
        <v>5.5</v>
      </c>
      <c r="AO9" s="8">
        <f t="shared" si="25"/>
        <v>18.333333333333332</v>
      </c>
      <c r="AP9" s="13">
        <f t="shared" si="26"/>
        <v>23.930240000000001</v>
      </c>
      <c r="AQ9" s="12">
        <f t="shared" si="27"/>
        <v>23.93</v>
      </c>
      <c r="AR9" s="11">
        <f t="shared" si="28"/>
        <v>23.93</v>
      </c>
      <c r="AS9" s="4">
        <f t="shared" si="29"/>
        <v>23</v>
      </c>
      <c r="AT9" s="10">
        <v>7</v>
      </c>
      <c r="AU9" s="8">
        <f t="shared" si="30"/>
        <v>38.888888888888893</v>
      </c>
      <c r="AV9" s="10">
        <v>729</v>
      </c>
      <c r="AW9" s="8">
        <f t="shared" si="31"/>
        <v>50.081967213114751</v>
      </c>
      <c r="AX9" s="9">
        <v>40.512150000000005</v>
      </c>
      <c r="AY9" s="8">
        <f t="shared" si="32"/>
        <v>54.542013498312706</v>
      </c>
      <c r="AZ9" s="7">
        <f t="shared" si="33"/>
        <v>47.837620000000001</v>
      </c>
      <c r="BA9" s="6">
        <f t="shared" si="34"/>
        <v>47.84</v>
      </c>
      <c r="BB9" s="5">
        <f t="shared" si="35"/>
        <v>47.84</v>
      </c>
      <c r="BC9" s="4">
        <f t="shared" si="36"/>
        <v>33</v>
      </c>
    </row>
    <row r="10" spans="1:55" ht="14.4" customHeight="1" x14ac:dyDescent="0.3">
      <c r="A10" s="17" t="s">
        <v>46</v>
      </c>
      <c r="B10" s="17" t="s">
        <v>65</v>
      </c>
      <c r="C10" s="17" t="s">
        <v>1</v>
      </c>
      <c r="D10" s="10">
        <v>10</v>
      </c>
      <c r="E10" s="8">
        <f t="shared" si="0"/>
        <v>47.058823529411761</v>
      </c>
      <c r="F10" s="10">
        <v>29</v>
      </c>
      <c r="G10" s="8">
        <f t="shared" si="1"/>
        <v>71.356783919597987</v>
      </c>
      <c r="H10" s="9">
        <v>27.467332944910506</v>
      </c>
      <c r="I10" s="8">
        <f t="shared" si="2"/>
        <v>86.266333527544745</v>
      </c>
      <c r="J10" s="10">
        <f t="shared" si="3"/>
        <v>10</v>
      </c>
      <c r="K10" s="8">
        <f t="shared" si="4"/>
        <v>47.058823529411761</v>
      </c>
      <c r="L10" s="10">
        <f t="shared" si="5"/>
        <v>29</v>
      </c>
      <c r="M10" s="8">
        <f t="shared" si="6"/>
        <v>71.356783919597987</v>
      </c>
      <c r="N10" s="9">
        <f t="shared" si="7"/>
        <v>27.467332944910506</v>
      </c>
      <c r="O10" s="8">
        <f t="shared" si="8"/>
        <v>86.266333527544745</v>
      </c>
      <c r="P10" s="9">
        <v>0</v>
      </c>
      <c r="Q10" s="8">
        <f t="shared" si="9"/>
        <v>100</v>
      </c>
      <c r="R10" s="8">
        <f t="shared" si="10"/>
        <v>76.170490000000001</v>
      </c>
      <c r="S10" s="6">
        <f t="shared" si="11"/>
        <v>76.17</v>
      </c>
      <c r="T10" s="11">
        <f t="shared" si="12"/>
        <v>76.17</v>
      </c>
      <c r="U10" s="4">
        <f t="shared" si="13"/>
        <v>21</v>
      </c>
      <c r="V10" s="16">
        <v>13</v>
      </c>
      <c r="W10" s="8">
        <f t="shared" si="14"/>
        <v>68</v>
      </c>
      <c r="X10" s="16">
        <v>99</v>
      </c>
      <c r="Y10" s="8">
        <f t="shared" si="15"/>
        <v>78.962536023054753</v>
      </c>
      <c r="Z10" s="14">
        <v>5.0138955632512507</v>
      </c>
      <c r="AA10" s="8">
        <f t="shared" si="16"/>
        <v>74.930522183743747</v>
      </c>
      <c r="AB10" s="10">
        <v>9.5</v>
      </c>
      <c r="AC10" s="8">
        <f t="shared" si="17"/>
        <v>63.333333333333329</v>
      </c>
      <c r="AD10" s="8">
        <f t="shared" si="18"/>
        <v>71.306600000000003</v>
      </c>
      <c r="AE10" s="10">
        <f t="shared" si="19"/>
        <v>71.31</v>
      </c>
      <c r="AF10" s="5">
        <f t="shared" si="20"/>
        <v>71.31</v>
      </c>
      <c r="AG10" s="4">
        <f t="shared" si="21"/>
        <v>18</v>
      </c>
      <c r="AH10" s="15">
        <v>13</v>
      </c>
      <c r="AI10" s="8">
        <f t="shared" si="22"/>
        <v>0</v>
      </c>
      <c r="AJ10" s="15">
        <v>55</v>
      </c>
      <c r="AK10" s="8">
        <f t="shared" si="23"/>
        <v>74.162679425837325</v>
      </c>
      <c r="AL10" s="14">
        <v>15.538933518276984</v>
      </c>
      <c r="AM10" s="8">
        <f t="shared" si="24"/>
        <v>0</v>
      </c>
      <c r="AN10" s="10">
        <v>3.5</v>
      </c>
      <c r="AO10" s="8">
        <f t="shared" si="25"/>
        <v>11.666666666666666</v>
      </c>
      <c r="AP10" s="13">
        <f t="shared" si="26"/>
        <v>21.457339999999999</v>
      </c>
      <c r="AQ10" s="12">
        <f t="shared" si="27"/>
        <v>21.46</v>
      </c>
      <c r="AR10" s="11">
        <f t="shared" si="28"/>
        <v>21.46</v>
      </c>
      <c r="AS10" s="4">
        <f t="shared" si="29"/>
        <v>26</v>
      </c>
      <c r="AT10" s="10">
        <v>7</v>
      </c>
      <c r="AU10" s="8">
        <f t="shared" si="30"/>
        <v>38.888888888888893</v>
      </c>
      <c r="AV10" s="10">
        <v>428</v>
      </c>
      <c r="AW10" s="8">
        <f t="shared" si="31"/>
        <v>74.754098360655746</v>
      </c>
      <c r="AX10" s="9">
        <v>46.819439999999993</v>
      </c>
      <c r="AY10" s="8">
        <f t="shared" si="32"/>
        <v>47.447199100112492</v>
      </c>
      <c r="AZ10" s="7">
        <f t="shared" si="33"/>
        <v>53.696730000000002</v>
      </c>
      <c r="BA10" s="6">
        <f t="shared" si="34"/>
        <v>53.7</v>
      </c>
      <c r="BB10" s="5">
        <f t="shared" si="35"/>
        <v>53.7</v>
      </c>
      <c r="BC10" s="4">
        <f t="shared" si="36"/>
        <v>24</v>
      </c>
    </row>
    <row r="11" spans="1:55" ht="14.4" customHeight="1" x14ac:dyDescent="0.3">
      <c r="A11" s="17" t="s">
        <v>59</v>
      </c>
      <c r="B11" s="17" t="s">
        <v>64</v>
      </c>
      <c r="C11" s="17" t="s">
        <v>1</v>
      </c>
      <c r="D11" s="10">
        <v>10</v>
      </c>
      <c r="E11" s="8">
        <f t="shared" si="0"/>
        <v>47.058823529411761</v>
      </c>
      <c r="F11" s="10">
        <v>26</v>
      </c>
      <c r="G11" s="8">
        <f t="shared" si="1"/>
        <v>74.371859296482413</v>
      </c>
      <c r="H11" s="9">
        <v>29.32131000571928</v>
      </c>
      <c r="I11" s="8">
        <f t="shared" si="2"/>
        <v>85.339344997140358</v>
      </c>
      <c r="J11" s="10">
        <f t="shared" si="3"/>
        <v>10</v>
      </c>
      <c r="K11" s="8">
        <f t="shared" si="4"/>
        <v>47.058823529411761</v>
      </c>
      <c r="L11" s="10">
        <f t="shared" si="5"/>
        <v>26</v>
      </c>
      <c r="M11" s="8">
        <f t="shared" si="6"/>
        <v>74.371859296482413</v>
      </c>
      <c r="N11" s="9">
        <f t="shared" si="7"/>
        <v>29.32131000571928</v>
      </c>
      <c r="O11" s="8">
        <f t="shared" si="8"/>
        <v>85.339344997140358</v>
      </c>
      <c r="P11" s="9">
        <v>0</v>
      </c>
      <c r="Q11" s="8">
        <f t="shared" si="9"/>
        <v>100</v>
      </c>
      <c r="R11" s="8">
        <f t="shared" si="10"/>
        <v>76.692509999999999</v>
      </c>
      <c r="S11" s="6">
        <f t="shared" si="11"/>
        <v>76.69</v>
      </c>
      <c r="T11" s="11">
        <f t="shared" si="12"/>
        <v>76.69</v>
      </c>
      <c r="U11" s="4">
        <f t="shared" si="13"/>
        <v>19</v>
      </c>
      <c r="V11" s="16">
        <v>12</v>
      </c>
      <c r="W11" s="8">
        <f t="shared" si="14"/>
        <v>72</v>
      </c>
      <c r="X11" s="16">
        <v>82</v>
      </c>
      <c r="Y11" s="8">
        <f t="shared" si="15"/>
        <v>83.861671469740628</v>
      </c>
      <c r="Z11" s="14">
        <v>5.6969007124532034</v>
      </c>
      <c r="AA11" s="8">
        <f t="shared" si="16"/>
        <v>71.515496437733987</v>
      </c>
      <c r="AB11" s="10">
        <v>8</v>
      </c>
      <c r="AC11" s="8">
        <f t="shared" si="17"/>
        <v>53.333333333333336</v>
      </c>
      <c r="AD11" s="8">
        <f t="shared" si="18"/>
        <v>70.177629999999994</v>
      </c>
      <c r="AE11" s="10">
        <f t="shared" si="19"/>
        <v>70.180000000000007</v>
      </c>
      <c r="AF11" s="5">
        <f t="shared" si="20"/>
        <v>70.180000000000007</v>
      </c>
      <c r="AG11" s="4">
        <f t="shared" si="21"/>
        <v>21</v>
      </c>
      <c r="AH11" s="15">
        <v>13</v>
      </c>
      <c r="AI11" s="8">
        <f t="shared" si="22"/>
        <v>0</v>
      </c>
      <c r="AJ11" s="15">
        <v>111</v>
      </c>
      <c r="AK11" s="8">
        <f t="shared" si="23"/>
        <v>47.368421052631575</v>
      </c>
      <c r="AL11" s="14">
        <v>12.759556788513226</v>
      </c>
      <c r="AM11" s="8">
        <f t="shared" si="24"/>
        <v>14.93628807657849</v>
      </c>
      <c r="AN11" s="10">
        <v>4.5</v>
      </c>
      <c r="AO11" s="8">
        <f t="shared" si="25"/>
        <v>15</v>
      </c>
      <c r="AP11" s="13">
        <f t="shared" si="26"/>
        <v>19.326180000000001</v>
      </c>
      <c r="AQ11" s="12">
        <f t="shared" si="27"/>
        <v>19.329999999999998</v>
      </c>
      <c r="AR11" s="11">
        <f t="shared" si="28"/>
        <v>19.329999999999998</v>
      </c>
      <c r="AS11" s="4">
        <f t="shared" si="29"/>
        <v>32</v>
      </c>
      <c r="AT11" s="10">
        <v>5.5</v>
      </c>
      <c r="AU11" s="8">
        <f t="shared" si="30"/>
        <v>30.555555555555557</v>
      </c>
      <c r="AV11" s="10">
        <v>600</v>
      </c>
      <c r="AW11" s="8">
        <f t="shared" si="31"/>
        <v>60.655737704918032</v>
      </c>
      <c r="AX11" s="9">
        <v>42.6</v>
      </c>
      <c r="AY11" s="8">
        <f t="shared" si="32"/>
        <v>52.193475815523051</v>
      </c>
      <c r="AZ11" s="7">
        <f t="shared" si="33"/>
        <v>47.801589999999997</v>
      </c>
      <c r="BA11" s="6">
        <f t="shared" si="34"/>
        <v>47.8</v>
      </c>
      <c r="BB11" s="5">
        <f t="shared" si="35"/>
        <v>47.8</v>
      </c>
      <c r="BC11" s="4">
        <f t="shared" si="36"/>
        <v>34</v>
      </c>
    </row>
    <row r="12" spans="1:55" ht="14.4" customHeight="1" x14ac:dyDescent="0.3">
      <c r="A12" s="17" t="s">
        <v>42</v>
      </c>
      <c r="B12" s="17" t="s">
        <v>42</v>
      </c>
      <c r="C12" s="17" t="s">
        <v>1</v>
      </c>
      <c r="D12" s="10">
        <v>10</v>
      </c>
      <c r="E12" s="8">
        <f t="shared" si="0"/>
        <v>47.058823529411761</v>
      </c>
      <c r="F12" s="10">
        <v>30</v>
      </c>
      <c r="G12" s="8">
        <f t="shared" si="1"/>
        <v>70.35175879396985</v>
      </c>
      <c r="H12" s="9">
        <v>26.354946708425242</v>
      </c>
      <c r="I12" s="8">
        <f t="shared" si="2"/>
        <v>86.822526645787377</v>
      </c>
      <c r="J12" s="10">
        <f t="shared" si="3"/>
        <v>10</v>
      </c>
      <c r="K12" s="8">
        <f t="shared" si="4"/>
        <v>47.058823529411761</v>
      </c>
      <c r="L12" s="10">
        <f t="shared" si="5"/>
        <v>30</v>
      </c>
      <c r="M12" s="8">
        <f t="shared" si="6"/>
        <v>70.35175879396985</v>
      </c>
      <c r="N12" s="9">
        <f t="shared" si="7"/>
        <v>26.354946708425242</v>
      </c>
      <c r="O12" s="8">
        <f t="shared" si="8"/>
        <v>86.822526645787377</v>
      </c>
      <c r="P12" s="9">
        <v>0</v>
      </c>
      <c r="Q12" s="8">
        <f t="shared" si="9"/>
        <v>100</v>
      </c>
      <c r="R12" s="8">
        <f t="shared" si="10"/>
        <v>76.058279999999996</v>
      </c>
      <c r="S12" s="6">
        <f t="shared" si="11"/>
        <v>76.06</v>
      </c>
      <c r="T12" s="11">
        <f t="shared" si="12"/>
        <v>76.06</v>
      </c>
      <c r="U12" s="4">
        <f t="shared" si="13"/>
        <v>22</v>
      </c>
      <c r="V12" s="16">
        <v>13</v>
      </c>
      <c r="W12" s="8">
        <f t="shared" si="14"/>
        <v>68</v>
      </c>
      <c r="X12" s="16">
        <v>41</v>
      </c>
      <c r="Y12" s="8">
        <f t="shared" si="15"/>
        <v>95.677233429394818</v>
      </c>
      <c r="Z12" s="14">
        <v>6.1246354681065176</v>
      </c>
      <c r="AA12" s="8">
        <f t="shared" si="16"/>
        <v>69.376822659467408</v>
      </c>
      <c r="AB12" s="10">
        <v>9.5</v>
      </c>
      <c r="AC12" s="8">
        <f t="shared" si="17"/>
        <v>63.333333333333329</v>
      </c>
      <c r="AD12" s="8">
        <f t="shared" si="18"/>
        <v>74.096850000000003</v>
      </c>
      <c r="AE12" s="10">
        <f t="shared" si="19"/>
        <v>74.099999999999994</v>
      </c>
      <c r="AF12" s="5">
        <f t="shared" si="20"/>
        <v>74.099999999999994</v>
      </c>
      <c r="AG12" s="4">
        <f t="shared" si="21"/>
        <v>5</v>
      </c>
      <c r="AH12" s="15">
        <v>11</v>
      </c>
      <c r="AI12" s="8">
        <f t="shared" si="22"/>
        <v>16.666666666666664</v>
      </c>
      <c r="AJ12" s="15">
        <v>33</v>
      </c>
      <c r="AK12" s="8">
        <f t="shared" si="23"/>
        <v>84.688995215310996</v>
      </c>
      <c r="AL12" s="14">
        <v>15.581574990675588</v>
      </c>
      <c r="AM12" s="8">
        <f t="shared" si="24"/>
        <v>0</v>
      </c>
      <c r="AN12" s="10">
        <v>3.5</v>
      </c>
      <c r="AO12" s="8">
        <f t="shared" si="25"/>
        <v>11.666666666666666</v>
      </c>
      <c r="AP12" s="13">
        <f t="shared" si="26"/>
        <v>28.255579999999998</v>
      </c>
      <c r="AQ12" s="12">
        <f t="shared" si="27"/>
        <v>28.26</v>
      </c>
      <c r="AR12" s="11">
        <f t="shared" si="28"/>
        <v>28.26</v>
      </c>
      <c r="AS12" s="4">
        <f t="shared" si="29"/>
        <v>15</v>
      </c>
      <c r="AT12" s="10">
        <v>7</v>
      </c>
      <c r="AU12" s="8">
        <f t="shared" si="30"/>
        <v>38.888888888888893</v>
      </c>
      <c r="AV12" s="10">
        <v>455</v>
      </c>
      <c r="AW12" s="8">
        <f t="shared" si="31"/>
        <v>72.540983606557376</v>
      </c>
      <c r="AX12" s="9">
        <v>17.392702755154179</v>
      </c>
      <c r="AY12" s="8">
        <f t="shared" si="32"/>
        <v>80.548140882841196</v>
      </c>
      <c r="AZ12" s="7">
        <f t="shared" si="33"/>
        <v>63.992669999999997</v>
      </c>
      <c r="BA12" s="6">
        <f t="shared" si="34"/>
        <v>63.99</v>
      </c>
      <c r="BB12" s="5">
        <f t="shared" si="35"/>
        <v>63.99</v>
      </c>
      <c r="BC12" s="4">
        <f t="shared" si="36"/>
        <v>2</v>
      </c>
    </row>
    <row r="13" spans="1:55" ht="14.4" customHeight="1" x14ac:dyDescent="0.3">
      <c r="A13" s="17" t="s">
        <v>40</v>
      </c>
      <c r="B13" s="17" t="s">
        <v>62</v>
      </c>
      <c r="C13" s="17" t="s">
        <v>1</v>
      </c>
      <c r="D13" s="10">
        <v>11</v>
      </c>
      <c r="E13" s="8">
        <f t="shared" si="0"/>
        <v>41.17647058823529</v>
      </c>
      <c r="F13" s="10">
        <v>26</v>
      </c>
      <c r="G13" s="8">
        <f t="shared" si="1"/>
        <v>74.371859296482413</v>
      </c>
      <c r="H13" s="9">
        <v>28.264543081058278</v>
      </c>
      <c r="I13" s="8">
        <f t="shared" si="2"/>
        <v>85.867728459470868</v>
      </c>
      <c r="J13" s="10">
        <f t="shared" si="3"/>
        <v>11</v>
      </c>
      <c r="K13" s="8">
        <f t="shared" si="4"/>
        <v>41.17647058823529</v>
      </c>
      <c r="L13" s="10">
        <f t="shared" si="5"/>
        <v>26</v>
      </c>
      <c r="M13" s="8">
        <f t="shared" si="6"/>
        <v>74.371859296482413</v>
      </c>
      <c r="N13" s="9">
        <f t="shared" si="7"/>
        <v>28.264543081058278</v>
      </c>
      <c r="O13" s="8">
        <f t="shared" si="8"/>
        <v>85.867728459470868</v>
      </c>
      <c r="P13" s="9">
        <v>0</v>
      </c>
      <c r="Q13" s="8">
        <f t="shared" si="9"/>
        <v>100</v>
      </c>
      <c r="R13" s="8">
        <f t="shared" si="10"/>
        <v>75.354010000000002</v>
      </c>
      <c r="S13" s="6">
        <f t="shared" si="11"/>
        <v>75.349999999999994</v>
      </c>
      <c r="T13" s="11">
        <f t="shared" si="12"/>
        <v>75.349999999999994</v>
      </c>
      <c r="U13" s="4">
        <f t="shared" si="13"/>
        <v>27</v>
      </c>
      <c r="V13" s="16">
        <v>10</v>
      </c>
      <c r="W13" s="8">
        <f t="shared" si="14"/>
        <v>80</v>
      </c>
      <c r="X13" s="16">
        <v>58</v>
      </c>
      <c r="Y13" s="8">
        <f t="shared" si="15"/>
        <v>90.778097982708942</v>
      </c>
      <c r="Z13" s="14">
        <v>6.4783520435841027</v>
      </c>
      <c r="AA13" s="8">
        <f t="shared" si="16"/>
        <v>67.60823978207948</v>
      </c>
      <c r="AB13" s="10">
        <v>8</v>
      </c>
      <c r="AC13" s="8">
        <f t="shared" si="17"/>
        <v>53.333333333333336</v>
      </c>
      <c r="AD13" s="8">
        <f t="shared" si="18"/>
        <v>72.929919999999996</v>
      </c>
      <c r="AE13" s="10">
        <f t="shared" si="19"/>
        <v>72.930000000000007</v>
      </c>
      <c r="AF13" s="5">
        <f t="shared" si="20"/>
        <v>72.930000000000007</v>
      </c>
      <c r="AG13" s="4">
        <f t="shared" si="21"/>
        <v>12</v>
      </c>
      <c r="AH13" s="15">
        <v>12</v>
      </c>
      <c r="AI13" s="8">
        <f t="shared" si="22"/>
        <v>8.3333333333333321</v>
      </c>
      <c r="AJ13" s="15">
        <v>66</v>
      </c>
      <c r="AK13" s="8">
        <f t="shared" si="23"/>
        <v>68.899521531100476</v>
      </c>
      <c r="AL13" s="14">
        <v>19.166857935472791</v>
      </c>
      <c r="AM13" s="8">
        <f t="shared" si="24"/>
        <v>0</v>
      </c>
      <c r="AN13" s="10">
        <v>6</v>
      </c>
      <c r="AO13" s="8">
        <f t="shared" si="25"/>
        <v>20</v>
      </c>
      <c r="AP13" s="13">
        <f t="shared" si="26"/>
        <v>24.308209999999999</v>
      </c>
      <c r="AQ13" s="12">
        <f t="shared" si="27"/>
        <v>24.31</v>
      </c>
      <c r="AR13" s="11">
        <f t="shared" si="28"/>
        <v>24.31</v>
      </c>
      <c r="AS13" s="4">
        <f t="shared" si="29"/>
        <v>21</v>
      </c>
      <c r="AT13" s="10">
        <v>7</v>
      </c>
      <c r="AU13" s="8">
        <f t="shared" si="30"/>
        <v>38.888888888888893</v>
      </c>
      <c r="AV13" s="10">
        <v>393</v>
      </c>
      <c r="AW13" s="8">
        <f t="shared" si="31"/>
        <v>77.622950819672127</v>
      </c>
      <c r="AX13" s="9">
        <v>36.657700000000006</v>
      </c>
      <c r="AY13" s="8">
        <f t="shared" si="32"/>
        <v>58.877727784026987</v>
      </c>
      <c r="AZ13" s="7">
        <f t="shared" si="33"/>
        <v>58.463189999999997</v>
      </c>
      <c r="BA13" s="6">
        <f t="shared" si="34"/>
        <v>58.46</v>
      </c>
      <c r="BB13" s="5">
        <f t="shared" si="35"/>
        <v>58.46</v>
      </c>
      <c r="BC13" s="4">
        <f t="shared" si="36"/>
        <v>12</v>
      </c>
    </row>
    <row r="14" spans="1:55" ht="14.4" customHeight="1" x14ac:dyDescent="0.3">
      <c r="A14" s="17" t="s">
        <v>4</v>
      </c>
      <c r="B14" s="17" t="s">
        <v>61</v>
      </c>
      <c r="C14" s="17" t="s">
        <v>1</v>
      </c>
      <c r="D14" s="10">
        <v>9</v>
      </c>
      <c r="E14" s="8">
        <f t="shared" si="0"/>
        <v>52.941176470588239</v>
      </c>
      <c r="F14" s="10">
        <v>36</v>
      </c>
      <c r="G14" s="8">
        <f t="shared" si="1"/>
        <v>64.321608040200999</v>
      </c>
      <c r="H14" s="9">
        <v>27.263395468221539</v>
      </c>
      <c r="I14" s="8">
        <f t="shared" si="2"/>
        <v>86.368302265889227</v>
      </c>
      <c r="J14" s="10">
        <f t="shared" si="3"/>
        <v>9</v>
      </c>
      <c r="K14" s="8">
        <f t="shared" si="4"/>
        <v>52.941176470588239</v>
      </c>
      <c r="L14" s="10">
        <f t="shared" si="5"/>
        <v>36</v>
      </c>
      <c r="M14" s="8">
        <f t="shared" si="6"/>
        <v>64.321608040200999</v>
      </c>
      <c r="N14" s="9">
        <f t="shared" si="7"/>
        <v>27.263395468221539</v>
      </c>
      <c r="O14" s="8">
        <f t="shared" si="8"/>
        <v>86.368302265889227</v>
      </c>
      <c r="P14" s="9">
        <v>0</v>
      </c>
      <c r="Q14" s="8">
        <f t="shared" si="9"/>
        <v>100</v>
      </c>
      <c r="R14" s="8">
        <f t="shared" si="10"/>
        <v>75.907769999999999</v>
      </c>
      <c r="S14" s="6">
        <f t="shared" si="11"/>
        <v>75.91</v>
      </c>
      <c r="T14" s="11">
        <f t="shared" si="12"/>
        <v>75.91</v>
      </c>
      <c r="U14" s="4">
        <f t="shared" si="13"/>
        <v>23</v>
      </c>
      <c r="V14" s="16">
        <v>13</v>
      </c>
      <c r="W14" s="8">
        <f t="shared" si="14"/>
        <v>68</v>
      </c>
      <c r="X14" s="16">
        <v>66</v>
      </c>
      <c r="Y14" s="8">
        <f t="shared" si="15"/>
        <v>88.472622478386171</v>
      </c>
      <c r="Z14" s="14">
        <v>5.803615632073357</v>
      </c>
      <c r="AA14" s="8">
        <f t="shared" si="16"/>
        <v>70.981921839633216</v>
      </c>
      <c r="AB14" s="10">
        <v>8.5</v>
      </c>
      <c r="AC14" s="8">
        <f t="shared" si="17"/>
        <v>56.666666666666664</v>
      </c>
      <c r="AD14" s="8">
        <f t="shared" si="18"/>
        <v>71.030299999999997</v>
      </c>
      <c r="AE14" s="10">
        <f t="shared" si="19"/>
        <v>71.03</v>
      </c>
      <c r="AF14" s="5">
        <f t="shared" si="20"/>
        <v>71.03</v>
      </c>
      <c r="AG14" s="4">
        <f t="shared" si="21"/>
        <v>19</v>
      </c>
      <c r="AH14" s="15">
        <v>11</v>
      </c>
      <c r="AI14" s="8">
        <f t="shared" si="22"/>
        <v>16.666666666666664</v>
      </c>
      <c r="AJ14" s="15">
        <v>100</v>
      </c>
      <c r="AK14" s="8">
        <f t="shared" si="23"/>
        <v>52.631578947368418</v>
      </c>
      <c r="AL14" s="14">
        <v>9.5222477247297057</v>
      </c>
      <c r="AM14" s="8">
        <f t="shared" si="24"/>
        <v>36.51834850180196</v>
      </c>
      <c r="AN14" s="10">
        <v>5</v>
      </c>
      <c r="AO14" s="8">
        <f t="shared" si="25"/>
        <v>16.666666666666664</v>
      </c>
      <c r="AP14" s="13">
        <f t="shared" si="26"/>
        <v>30.620819999999998</v>
      </c>
      <c r="AQ14" s="12">
        <f t="shared" si="27"/>
        <v>30.62</v>
      </c>
      <c r="AR14" s="11">
        <f t="shared" si="28"/>
        <v>30.62</v>
      </c>
      <c r="AS14" s="4">
        <f t="shared" si="29"/>
        <v>12</v>
      </c>
      <c r="AT14" s="10">
        <v>7</v>
      </c>
      <c r="AU14" s="8">
        <f t="shared" si="30"/>
        <v>38.888888888888893</v>
      </c>
      <c r="AV14" s="10">
        <v>469</v>
      </c>
      <c r="AW14" s="8">
        <f t="shared" si="31"/>
        <v>71.393442622950815</v>
      </c>
      <c r="AX14" s="9">
        <v>39.655070000000002</v>
      </c>
      <c r="AY14" s="8">
        <f t="shared" si="32"/>
        <v>55.506107986501682</v>
      </c>
      <c r="AZ14" s="7">
        <f t="shared" si="33"/>
        <v>55.262810000000002</v>
      </c>
      <c r="BA14" s="6">
        <f t="shared" si="34"/>
        <v>55.26</v>
      </c>
      <c r="BB14" s="5">
        <f t="shared" si="35"/>
        <v>55.26</v>
      </c>
      <c r="BC14" s="4">
        <f t="shared" si="36"/>
        <v>21</v>
      </c>
    </row>
    <row r="15" spans="1:55" ht="14.4" customHeight="1" x14ac:dyDescent="0.3">
      <c r="A15" s="17" t="s">
        <v>52</v>
      </c>
      <c r="B15" s="17" t="s">
        <v>60</v>
      </c>
      <c r="C15" s="17" t="s">
        <v>1</v>
      </c>
      <c r="D15" s="10">
        <v>9</v>
      </c>
      <c r="E15" s="8">
        <f t="shared" si="0"/>
        <v>52.941176470588239</v>
      </c>
      <c r="F15" s="10">
        <v>28</v>
      </c>
      <c r="G15" s="8">
        <f t="shared" si="1"/>
        <v>72.361809045226138</v>
      </c>
      <c r="H15" s="9">
        <v>29.302770235111193</v>
      </c>
      <c r="I15" s="8">
        <f t="shared" si="2"/>
        <v>85.348614882444409</v>
      </c>
      <c r="J15" s="10">
        <f t="shared" si="3"/>
        <v>9</v>
      </c>
      <c r="K15" s="8">
        <f t="shared" si="4"/>
        <v>52.941176470588239</v>
      </c>
      <c r="L15" s="10">
        <f t="shared" si="5"/>
        <v>28</v>
      </c>
      <c r="M15" s="8">
        <f t="shared" si="6"/>
        <v>72.361809045226138</v>
      </c>
      <c r="N15" s="9">
        <f t="shared" si="7"/>
        <v>29.302770235111193</v>
      </c>
      <c r="O15" s="8">
        <f t="shared" si="8"/>
        <v>85.348614882444409</v>
      </c>
      <c r="P15" s="9">
        <v>0</v>
      </c>
      <c r="Q15" s="8">
        <f t="shared" si="9"/>
        <v>100</v>
      </c>
      <c r="R15" s="8">
        <f t="shared" si="10"/>
        <v>77.662899999999993</v>
      </c>
      <c r="S15" s="6">
        <f t="shared" si="11"/>
        <v>77.66</v>
      </c>
      <c r="T15" s="11">
        <f t="shared" si="12"/>
        <v>77.66</v>
      </c>
      <c r="U15" s="4">
        <f t="shared" si="13"/>
        <v>13</v>
      </c>
      <c r="V15" s="16">
        <v>15</v>
      </c>
      <c r="W15" s="8">
        <f t="shared" si="14"/>
        <v>60</v>
      </c>
      <c r="X15" s="16">
        <v>46</v>
      </c>
      <c r="Y15" s="8">
        <f t="shared" si="15"/>
        <v>94.236311239193085</v>
      </c>
      <c r="Z15" s="14">
        <v>6.0629499433392882</v>
      </c>
      <c r="AA15" s="8">
        <f t="shared" si="16"/>
        <v>69.685250283303574</v>
      </c>
      <c r="AB15" s="10">
        <v>9.5</v>
      </c>
      <c r="AC15" s="8">
        <f t="shared" si="17"/>
        <v>63.333333333333329</v>
      </c>
      <c r="AD15" s="8">
        <f t="shared" si="18"/>
        <v>71.813720000000004</v>
      </c>
      <c r="AE15" s="10">
        <f t="shared" si="19"/>
        <v>71.81</v>
      </c>
      <c r="AF15" s="5">
        <f t="shared" si="20"/>
        <v>71.81</v>
      </c>
      <c r="AG15" s="4">
        <f t="shared" si="21"/>
        <v>16</v>
      </c>
      <c r="AH15" s="15">
        <v>11</v>
      </c>
      <c r="AI15" s="8">
        <f t="shared" si="22"/>
        <v>16.666666666666664</v>
      </c>
      <c r="AJ15" s="15">
        <v>55</v>
      </c>
      <c r="AK15" s="8">
        <f t="shared" si="23"/>
        <v>74.162679425837325</v>
      </c>
      <c r="AL15" s="14">
        <v>13.037079541216178</v>
      </c>
      <c r="AM15" s="8">
        <f t="shared" si="24"/>
        <v>13.086136391892147</v>
      </c>
      <c r="AN15" s="10">
        <v>4.5</v>
      </c>
      <c r="AO15" s="8">
        <f t="shared" si="25"/>
        <v>15</v>
      </c>
      <c r="AP15" s="13">
        <f t="shared" si="26"/>
        <v>29.728870000000001</v>
      </c>
      <c r="AQ15" s="12">
        <f t="shared" si="27"/>
        <v>29.73</v>
      </c>
      <c r="AR15" s="11">
        <f t="shared" si="28"/>
        <v>29.73</v>
      </c>
      <c r="AS15" s="4">
        <f t="shared" si="29"/>
        <v>13</v>
      </c>
      <c r="AT15" s="10">
        <v>7</v>
      </c>
      <c r="AU15" s="8">
        <f t="shared" si="30"/>
        <v>38.888888888888893</v>
      </c>
      <c r="AV15" s="10">
        <v>371</v>
      </c>
      <c r="AW15" s="8">
        <f t="shared" si="31"/>
        <v>79.426229508196727</v>
      </c>
      <c r="AX15" s="9">
        <v>26.229087399999994</v>
      </c>
      <c r="AY15" s="8">
        <f t="shared" si="32"/>
        <v>70.608450618672663</v>
      </c>
      <c r="AZ15" s="7">
        <f t="shared" si="33"/>
        <v>62.974519999999998</v>
      </c>
      <c r="BA15" s="6">
        <f t="shared" si="34"/>
        <v>62.97</v>
      </c>
      <c r="BB15" s="5">
        <f t="shared" si="35"/>
        <v>62.97</v>
      </c>
      <c r="BC15" s="4">
        <f t="shared" si="36"/>
        <v>4</v>
      </c>
    </row>
    <row r="16" spans="1:55" ht="14.4" customHeight="1" x14ac:dyDescent="0.3">
      <c r="A16" s="17" t="s">
        <v>24</v>
      </c>
      <c r="B16" s="17" t="s">
        <v>58</v>
      </c>
      <c r="C16" s="17" t="s">
        <v>1</v>
      </c>
      <c r="D16" s="10">
        <v>11</v>
      </c>
      <c r="E16" s="8">
        <f t="shared" si="0"/>
        <v>41.17647058823529</v>
      </c>
      <c r="F16" s="10">
        <v>30</v>
      </c>
      <c r="G16" s="8">
        <f t="shared" si="1"/>
        <v>70.35175879396985</v>
      </c>
      <c r="H16" s="9">
        <v>27.448793174302416</v>
      </c>
      <c r="I16" s="8">
        <f t="shared" si="2"/>
        <v>86.275603412848795</v>
      </c>
      <c r="J16" s="10">
        <f t="shared" si="3"/>
        <v>11</v>
      </c>
      <c r="K16" s="8">
        <f t="shared" si="4"/>
        <v>41.17647058823529</v>
      </c>
      <c r="L16" s="10">
        <f t="shared" si="5"/>
        <v>30</v>
      </c>
      <c r="M16" s="8">
        <f t="shared" si="6"/>
        <v>70.35175879396985</v>
      </c>
      <c r="N16" s="9">
        <f t="shared" si="7"/>
        <v>27.448793174302416</v>
      </c>
      <c r="O16" s="8">
        <f t="shared" si="8"/>
        <v>86.275603412848795</v>
      </c>
      <c r="P16" s="9">
        <v>0</v>
      </c>
      <c r="Q16" s="8">
        <f t="shared" si="9"/>
        <v>100</v>
      </c>
      <c r="R16" s="8">
        <f t="shared" si="10"/>
        <v>74.450959999999995</v>
      </c>
      <c r="S16" s="6">
        <f t="shared" si="11"/>
        <v>74.45</v>
      </c>
      <c r="T16" s="11">
        <f t="shared" si="12"/>
        <v>74.45</v>
      </c>
      <c r="U16" s="4">
        <f t="shared" si="13"/>
        <v>31</v>
      </c>
      <c r="V16" s="16">
        <v>13</v>
      </c>
      <c r="W16" s="8">
        <f t="shared" si="14"/>
        <v>68</v>
      </c>
      <c r="X16" s="16">
        <v>72</v>
      </c>
      <c r="Y16" s="8">
        <f t="shared" si="15"/>
        <v>86.743515850144092</v>
      </c>
      <c r="Z16" s="14">
        <v>3.7821132040499008</v>
      </c>
      <c r="AA16" s="8">
        <f t="shared" si="16"/>
        <v>81.08943397975051</v>
      </c>
      <c r="AB16" s="10">
        <v>9</v>
      </c>
      <c r="AC16" s="8">
        <f t="shared" si="17"/>
        <v>60</v>
      </c>
      <c r="AD16" s="8">
        <f t="shared" si="18"/>
        <v>73.958240000000004</v>
      </c>
      <c r="AE16" s="10">
        <f t="shared" si="19"/>
        <v>73.959999999999994</v>
      </c>
      <c r="AF16" s="5">
        <f t="shared" si="20"/>
        <v>73.959999999999994</v>
      </c>
      <c r="AG16" s="4">
        <f t="shared" si="21"/>
        <v>6</v>
      </c>
      <c r="AH16" s="15" t="s">
        <v>57</v>
      </c>
      <c r="AI16" s="8">
        <f t="shared" si="22"/>
        <v>0</v>
      </c>
      <c r="AJ16" s="15" t="s">
        <v>57</v>
      </c>
      <c r="AK16" s="8">
        <f t="shared" si="23"/>
        <v>0</v>
      </c>
      <c r="AL16" s="14" t="s">
        <v>57</v>
      </c>
      <c r="AM16" s="8">
        <f t="shared" si="24"/>
        <v>0</v>
      </c>
      <c r="AN16" s="10" t="s">
        <v>57</v>
      </c>
      <c r="AO16" s="8">
        <f t="shared" si="25"/>
        <v>0</v>
      </c>
      <c r="AP16" s="13">
        <f t="shared" si="26"/>
        <v>0</v>
      </c>
      <c r="AQ16" s="12">
        <f t="shared" si="27"/>
        <v>0</v>
      </c>
      <c r="AR16" s="11">
        <f t="shared" si="28"/>
        <v>0</v>
      </c>
      <c r="AS16" s="4">
        <f t="shared" si="29"/>
        <v>37</v>
      </c>
      <c r="AT16" s="10">
        <v>7</v>
      </c>
      <c r="AU16" s="8">
        <f t="shared" si="30"/>
        <v>38.888888888888893</v>
      </c>
      <c r="AV16" s="10">
        <v>505</v>
      </c>
      <c r="AW16" s="8">
        <f t="shared" si="31"/>
        <v>68.442622950819683</v>
      </c>
      <c r="AX16" s="9">
        <v>57.230789999999999</v>
      </c>
      <c r="AY16" s="8">
        <f t="shared" si="32"/>
        <v>35.735894263217098</v>
      </c>
      <c r="AZ16" s="7">
        <f t="shared" si="33"/>
        <v>47.689140000000002</v>
      </c>
      <c r="BA16" s="6">
        <f t="shared" si="34"/>
        <v>47.69</v>
      </c>
      <c r="BB16" s="5">
        <f t="shared" si="35"/>
        <v>47.69</v>
      </c>
      <c r="BC16" s="4">
        <f t="shared" si="36"/>
        <v>35</v>
      </c>
    </row>
    <row r="17" spans="1:55" ht="14.4" customHeight="1" x14ac:dyDescent="0.3">
      <c r="A17" s="17" t="s">
        <v>44</v>
      </c>
      <c r="B17" s="17" t="s">
        <v>56</v>
      </c>
      <c r="C17" s="17" t="s">
        <v>1</v>
      </c>
      <c r="D17" s="10">
        <v>9</v>
      </c>
      <c r="E17" s="8">
        <f t="shared" si="0"/>
        <v>52.941176470588239</v>
      </c>
      <c r="F17" s="10">
        <v>28</v>
      </c>
      <c r="G17" s="8">
        <f t="shared" si="1"/>
        <v>72.361809045226138</v>
      </c>
      <c r="H17" s="9">
        <v>30.952809819231003</v>
      </c>
      <c r="I17" s="8">
        <f t="shared" si="2"/>
        <v>84.523595090384504</v>
      </c>
      <c r="J17" s="10">
        <f t="shared" si="3"/>
        <v>9</v>
      </c>
      <c r="K17" s="8">
        <f t="shared" si="4"/>
        <v>52.941176470588239</v>
      </c>
      <c r="L17" s="10">
        <f t="shared" si="5"/>
        <v>28</v>
      </c>
      <c r="M17" s="8">
        <f t="shared" si="6"/>
        <v>72.361809045226138</v>
      </c>
      <c r="N17" s="9">
        <f t="shared" si="7"/>
        <v>30.952809819231003</v>
      </c>
      <c r="O17" s="8">
        <f t="shared" si="8"/>
        <v>84.523595090384504</v>
      </c>
      <c r="P17" s="9">
        <v>0</v>
      </c>
      <c r="Q17" s="8">
        <f t="shared" si="9"/>
        <v>100</v>
      </c>
      <c r="R17" s="8">
        <f t="shared" si="10"/>
        <v>77.456649999999996</v>
      </c>
      <c r="S17" s="6">
        <f t="shared" si="11"/>
        <v>77.459999999999994</v>
      </c>
      <c r="T17" s="11">
        <f t="shared" si="12"/>
        <v>77.459999999999994</v>
      </c>
      <c r="U17" s="4">
        <f t="shared" si="13"/>
        <v>14</v>
      </c>
      <c r="V17" s="16">
        <v>15</v>
      </c>
      <c r="W17" s="8">
        <f t="shared" si="14"/>
        <v>60</v>
      </c>
      <c r="X17" s="16">
        <v>57</v>
      </c>
      <c r="Y17" s="8">
        <f t="shared" si="15"/>
        <v>91.066282420749275</v>
      </c>
      <c r="Z17" s="14">
        <v>6.3667852659958131</v>
      </c>
      <c r="AA17" s="8">
        <f t="shared" si="16"/>
        <v>68.16607367002095</v>
      </c>
      <c r="AB17" s="10">
        <v>5</v>
      </c>
      <c r="AC17" s="8">
        <f t="shared" si="17"/>
        <v>33.333333333333329</v>
      </c>
      <c r="AD17" s="8">
        <f t="shared" si="18"/>
        <v>63.141419999999997</v>
      </c>
      <c r="AE17" s="10">
        <f t="shared" si="19"/>
        <v>63.14</v>
      </c>
      <c r="AF17" s="5">
        <f t="shared" si="20"/>
        <v>63.14</v>
      </c>
      <c r="AG17" s="4">
        <f t="shared" si="21"/>
        <v>32</v>
      </c>
      <c r="AH17" s="15">
        <v>12</v>
      </c>
      <c r="AI17" s="8">
        <f t="shared" si="22"/>
        <v>8.3333333333333321</v>
      </c>
      <c r="AJ17" s="15">
        <v>49</v>
      </c>
      <c r="AK17" s="8">
        <f t="shared" si="23"/>
        <v>77.033492822966508</v>
      </c>
      <c r="AL17" s="14">
        <v>25.566743174189117</v>
      </c>
      <c r="AM17" s="8">
        <f t="shared" si="24"/>
        <v>0</v>
      </c>
      <c r="AN17" s="10">
        <v>4.5</v>
      </c>
      <c r="AO17" s="8">
        <f t="shared" si="25"/>
        <v>15</v>
      </c>
      <c r="AP17" s="13">
        <f t="shared" si="26"/>
        <v>25.091709999999999</v>
      </c>
      <c r="AQ17" s="12">
        <f t="shared" si="27"/>
        <v>25.09</v>
      </c>
      <c r="AR17" s="11">
        <f t="shared" si="28"/>
        <v>25.09</v>
      </c>
      <c r="AS17" s="4">
        <f t="shared" si="29"/>
        <v>20</v>
      </c>
      <c r="AT17" s="10">
        <v>7</v>
      </c>
      <c r="AU17" s="8">
        <f t="shared" si="30"/>
        <v>38.888888888888893</v>
      </c>
      <c r="AV17" s="10">
        <v>506</v>
      </c>
      <c r="AW17" s="8">
        <f t="shared" si="31"/>
        <v>68.360655737704917</v>
      </c>
      <c r="AX17" s="9">
        <v>39.851759999999999</v>
      </c>
      <c r="AY17" s="8">
        <f t="shared" si="32"/>
        <v>55.284859392575925</v>
      </c>
      <c r="AZ17" s="7">
        <f t="shared" si="33"/>
        <v>54.178130000000003</v>
      </c>
      <c r="BA17" s="6">
        <f t="shared" si="34"/>
        <v>54.18</v>
      </c>
      <c r="BB17" s="5">
        <f t="shared" si="35"/>
        <v>54.18</v>
      </c>
      <c r="BC17" s="4">
        <f t="shared" si="36"/>
        <v>23</v>
      </c>
    </row>
    <row r="18" spans="1:55" ht="14.4" customHeight="1" x14ac:dyDescent="0.3">
      <c r="A18" s="17" t="s">
        <v>21</v>
      </c>
      <c r="B18" s="17" t="s">
        <v>55</v>
      </c>
      <c r="C18" s="17" t="s">
        <v>1</v>
      </c>
      <c r="D18" s="10">
        <v>11</v>
      </c>
      <c r="E18" s="8">
        <f t="shared" si="0"/>
        <v>41.17647058823529</v>
      </c>
      <c r="F18" s="10">
        <v>30</v>
      </c>
      <c r="G18" s="8">
        <f t="shared" si="1"/>
        <v>70.35175879396985</v>
      </c>
      <c r="H18" s="9">
        <v>28.208923769234016</v>
      </c>
      <c r="I18" s="8">
        <f t="shared" si="2"/>
        <v>85.89553811538299</v>
      </c>
      <c r="J18" s="10">
        <f t="shared" si="3"/>
        <v>11</v>
      </c>
      <c r="K18" s="8">
        <f t="shared" si="4"/>
        <v>41.17647058823529</v>
      </c>
      <c r="L18" s="10">
        <f t="shared" si="5"/>
        <v>30</v>
      </c>
      <c r="M18" s="8">
        <f t="shared" si="6"/>
        <v>70.35175879396985</v>
      </c>
      <c r="N18" s="9">
        <f t="shared" si="7"/>
        <v>28.208923769234016</v>
      </c>
      <c r="O18" s="8">
        <f t="shared" si="8"/>
        <v>85.89553811538299</v>
      </c>
      <c r="P18" s="9">
        <v>0</v>
      </c>
      <c r="Q18" s="8">
        <f t="shared" si="9"/>
        <v>100</v>
      </c>
      <c r="R18" s="8">
        <f t="shared" si="10"/>
        <v>74.355940000000004</v>
      </c>
      <c r="S18" s="6">
        <f t="shared" si="11"/>
        <v>74.36</v>
      </c>
      <c r="T18" s="11">
        <f t="shared" si="12"/>
        <v>74.36</v>
      </c>
      <c r="U18" s="4">
        <f t="shared" si="13"/>
        <v>32</v>
      </c>
      <c r="V18" s="16">
        <v>21</v>
      </c>
      <c r="W18" s="8">
        <f t="shared" si="14"/>
        <v>36</v>
      </c>
      <c r="X18" s="16">
        <v>67</v>
      </c>
      <c r="Y18" s="8">
        <f t="shared" si="15"/>
        <v>88.184438040345825</v>
      </c>
      <c r="Z18" s="14">
        <v>4.7520954624944443</v>
      </c>
      <c r="AA18" s="8">
        <f t="shared" si="16"/>
        <v>76.239522687527767</v>
      </c>
      <c r="AB18" s="10">
        <v>8</v>
      </c>
      <c r="AC18" s="8">
        <f t="shared" si="17"/>
        <v>53.333333333333336</v>
      </c>
      <c r="AD18" s="8">
        <f t="shared" si="18"/>
        <v>63.439320000000002</v>
      </c>
      <c r="AE18" s="10">
        <f t="shared" si="19"/>
        <v>63.44</v>
      </c>
      <c r="AF18" s="5">
        <f t="shared" si="20"/>
        <v>63.44</v>
      </c>
      <c r="AG18" s="4">
        <f t="shared" si="21"/>
        <v>31</v>
      </c>
      <c r="AH18" s="15">
        <v>12</v>
      </c>
      <c r="AI18" s="8">
        <f t="shared" si="22"/>
        <v>8.3333333333333321</v>
      </c>
      <c r="AJ18" s="15">
        <v>86</v>
      </c>
      <c r="AK18" s="8">
        <f t="shared" si="23"/>
        <v>59.330143540669852</v>
      </c>
      <c r="AL18" s="14">
        <v>14.111238623648529</v>
      </c>
      <c r="AM18" s="8">
        <f t="shared" si="24"/>
        <v>5.9250758423431433</v>
      </c>
      <c r="AN18" s="10">
        <v>5</v>
      </c>
      <c r="AO18" s="8">
        <f t="shared" si="25"/>
        <v>16.666666666666664</v>
      </c>
      <c r="AP18" s="13">
        <f t="shared" si="26"/>
        <v>22.563800000000001</v>
      </c>
      <c r="AQ18" s="12">
        <f t="shared" si="27"/>
        <v>22.56</v>
      </c>
      <c r="AR18" s="11">
        <f t="shared" si="28"/>
        <v>22.56</v>
      </c>
      <c r="AS18" s="4">
        <f t="shared" si="29"/>
        <v>24</v>
      </c>
      <c r="AT18" s="10">
        <v>7</v>
      </c>
      <c r="AU18" s="8">
        <f t="shared" si="30"/>
        <v>38.888888888888893</v>
      </c>
      <c r="AV18" s="10">
        <v>763</v>
      </c>
      <c r="AW18" s="8">
        <f t="shared" si="31"/>
        <v>47.295081967213115</v>
      </c>
      <c r="AX18" s="9">
        <v>47.520290000000003</v>
      </c>
      <c r="AY18" s="8">
        <f t="shared" si="32"/>
        <v>46.658841394825643</v>
      </c>
      <c r="AZ18" s="7">
        <f t="shared" si="33"/>
        <v>44.280940000000001</v>
      </c>
      <c r="BA18" s="6">
        <f t="shared" si="34"/>
        <v>44.28</v>
      </c>
      <c r="BB18" s="5">
        <f t="shared" si="35"/>
        <v>44.28</v>
      </c>
      <c r="BC18" s="4">
        <f t="shared" si="36"/>
        <v>36</v>
      </c>
    </row>
    <row r="19" spans="1:55" ht="14.4" customHeight="1" x14ac:dyDescent="0.3">
      <c r="A19" s="17" t="s">
        <v>54</v>
      </c>
      <c r="B19" s="17" t="s">
        <v>53</v>
      </c>
      <c r="C19" s="17" t="s">
        <v>1</v>
      </c>
      <c r="D19" s="10">
        <v>10</v>
      </c>
      <c r="E19" s="8">
        <f t="shared" si="0"/>
        <v>47.058823529411761</v>
      </c>
      <c r="F19" s="10">
        <v>36</v>
      </c>
      <c r="G19" s="8">
        <f t="shared" si="1"/>
        <v>64.321608040200999</v>
      </c>
      <c r="H19" s="9">
        <v>25.242560471939974</v>
      </c>
      <c r="I19" s="8">
        <f t="shared" si="2"/>
        <v>87.378719764030009</v>
      </c>
      <c r="J19" s="10">
        <f t="shared" si="3"/>
        <v>10</v>
      </c>
      <c r="K19" s="8">
        <f t="shared" si="4"/>
        <v>47.058823529411761</v>
      </c>
      <c r="L19" s="10">
        <f t="shared" si="5"/>
        <v>36</v>
      </c>
      <c r="M19" s="8">
        <f t="shared" si="6"/>
        <v>64.321608040200999</v>
      </c>
      <c r="N19" s="9">
        <f t="shared" si="7"/>
        <v>25.242560471939974</v>
      </c>
      <c r="O19" s="8">
        <f t="shared" si="8"/>
        <v>87.378719764030009</v>
      </c>
      <c r="P19" s="9">
        <v>0</v>
      </c>
      <c r="Q19" s="8">
        <f t="shared" si="9"/>
        <v>100</v>
      </c>
      <c r="R19" s="8">
        <f t="shared" si="10"/>
        <v>74.689790000000002</v>
      </c>
      <c r="S19" s="6">
        <f t="shared" si="11"/>
        <v>74.69</v>
      </c>
      <c r="T19" s="11">
        <f t="shared" si="12"/>
        <v>74.69</v>
      </c>
      <c r="U19" s="4">
        <f t="shared" si="13"/>
        <v>30</v>
      </c>
      <c r="V19" s="16">
        <v>14</v>
      </c>
      <c r="W19" s="8">
        <f t="shared" si="14"/>
        <v>64</v>
      </c>
      <c r="X19" s="16">
        <v>61</v>
      </c>
      <c r="Y19" s="8">
        <f t="shared" si="15"/>
        <v>89.913544668587903</v>
      </c>
      <c r="Z19" s="14">
        <v>4.1899881574278313</v>
      </c>
      <c r="AA19" s="8">
        <f t="shared" si="16"/>
        <v>79.050059212860845</v>
      </c>
      <c r="AB19" s="10">
        <v>3.5</v>
      </c>
      <c r="AC19" s="8">
        <f t="shared" si="17"/>
        <v>23.333333333333332</v>
      </c>
      <c r="AD19" s="8">
        <f t="shared" si="18"/>
        <v>64.07423</v>
      </c>
      <c r="AE19" s="10">
        <f t="shared" si="19"/>
        <v>64.069999999999993</v>
      </c>
      <c r="AF19" s="5">
        <f t="shared" si="20"/>
        <v>64.069999999999993</v>
      </c>
      <c r="AG19" s="4">
        <f t="shared" si="21"/>
        <v>29</v>
      </c>
      <c r="AH19" s="15">
        <v>14</v>
      </c>
      <c r="AI19" s="8">
        <f t="shared" si="22"/>
        <v>0</v>
      </c>
      <c r="AJ19" s="15">
        <v>68</v>
      </c>
      <c r="AK19" s="8">
        <f t="shared" si="23"/>
        <v>67.942583732057415</v>
      </c>
      <c r="AL19" s="14">
        <v>19.186176376446419</v>
      </c>
      <c r="AM19" s="8">
        <f t="shared" si="24"/>
        <v>0</v>
      </c>
      <c r="AN19" s="10">
        <v>5</v>
      </c>
      <c r="AO19" s="8">
        <f t="shared" si="25"/>
        <v>16.666666666666664</v>
      </c>
      <c r="AP19" s="13">
        <f t="shared" si="26"/>
        <v>21.15231</v>
      </c>
      <c r="AQ19" s="12">
        <f t="shared" si="27"/>
        <v>21.15</v>
      </c>
      <c r="AR19" s="11">
        <f t="shared" si="28"/>
        <v>21.15</v>
      </c>
      <c r="AS19" s="4">
        <f t="shared" si="29"/>
        <v>29</v>
      </c>
      <c r="AT19" s="10">
        <v>5.5</v>
      </c>
      <c r="AU19" s="8">
        <f t="shared" si="30"/>
        <v>30.555555555555557</v>
      </c>
      <c r="AV19" s="10">
        <v>314</v>
      </c>
      <c r="AW19" s="8">
        <f t="shared" si="31"/>
        <v>84.098360655737707</v>
      </c>
      <c r="AX19" s="9">
        <v>28.69003</v>
      </c>
      <c r="AY19" s="8">
        <f t="shared" si="32"/>
        <v>67.840236220472434</v>
      </c>
      <c r="AZ19" s="7">
        <f t="shared" si="33"/>
        <v>60.831380000000003</v>
      </c>
      <c r="BA19" s="6">
        <f t="shared" si="34"/>
        <v>60.83</v>
      </c>
      <c r="BB19" s="5">
        <f t="shared" si="35"/>
        <v>60.83</v>
      </c>
      <c r="BC19" s="4">
        <f t="shared" si="36"/>
        <v>8</v>
      </c>
    </row>
    <row r="20" spans="1:55" ht="14.4" customHeight="1" x14ac:dyDescent="0.3">
      <c r="A20" s="17" t="s">
        <v>0</v>
      </c>
      <c r="B20" s="17" t="s">
        <v>51</v>
      </c>
      <c r="C20" s="17" t="s">
        <v>1</v>
      </c>
      <c r="D20" s="10">
        <v>11</v>
      </c>
      <c r="E20" s="8">
        <f t="shared" si="0"/>
        <v>41.17647058823529</v>
      </c>
      <c r="F20" s="10">
        <v>25</v>
      </c>
      <c r="G20" s="8">
        <f t="shared" si="1"/>
        <v>75.376884422110564</v>
      </c>
      <c r="H20" s="9">
        <v>28.449940787139155</v>
      </c>
      <c r="I20" s="8">
        <f t="shared" si="2"/>
        <v>85.775029606430422</v>
      </c>
      <c r="J20" s="10">
        <f t="shared" si="3"/>
        <v>11</v>
      </c>
      <c r="K20" s="8">
        <f t="shared" si="4"/>
        <v>41.17647058823529</v>
      </c>
      <c r="L20" s="10">
        <f t="shared" si="5"/>
        <v>25</v>
      </c>
      <c r="M20" s="8">
        <f t="shared" si="6"/>
        <v>75.376884422110564</v>
      </c>
      <c r="N20" s="9">
        <f t="shared" si="7"/>
        <v>28.449940787139155</v>
      </c>
      <c r="O20" s="8">
        <f t="shared" si="8"/>
        <v>85.775029606430422</v>
      </c>
      <c r="P20" s="9">
        <v>0</v>
      </c>
      <c r="Q20" s="8">
        <f t="shared" si="9"/>
        <v>100</v>
      </c>
      <c r="R20" s="8">
        <f t="shared" si="10"/>
        <v>75.582099999999997</v>
      </c>
      <c r="S20" s="6">
        <f t="shared" si="11"/>
        <v>75.58</v>
      </c>
      <c r="T20" s="11">
        <f t="shared" si="12"/>
        <v>75.58</v>
      </c>
      <c r="U20" s="4">
        <f t="shared" si="13"/>
        <v>24</v>
      </c>
      <c r="V20" s="16">
        <v>13</v>
      </c>
      <c r="W20" s="8">
        <f t="shared" si="14"/>
        <v>68</v>
      </c>
      <c r="X20" s="16">
        <v>52</v>
      </c>
      <c r="Y20" s="8">
        <f t="shared" si="15"/>
        <v>92.507204610951007</v>
      </c>
      <c r="Z20" s="14">
        <v>3.627313535380611</v>
      </c>
      <c r="AA20" s="8">
        <f t="shared" si="16"/>
        <v>81.863432323096944</v>
      </c>
      <c r="AB20" s="10">
        <v>8.5</v>
      </c>
      <c r="AC20" s="8">
        <f t="shared" si="17"/>
        <v>56.666666666666664</v>
      </c>
      <c r="AD20" s="8">
        <f t="shared" si="18"/>
        <v>74.759330000000006</v>
      </c>
      <c r="AE20" s="10">
        <f t="shared" si="19"/>
        <v>74.760000000000005</v>
      </c>
      <c r="AF20" s="5">
        <f t="shared" si="20"/>
        <v>74.760000000000005</v>
      </c>
      <c r="AG20" s="4">
        <f t="shared" si="21"/>
        <v>4</v>
      </c>
      <c r="AH20" s="15">
        <v>12</v>
      </c>
      <c r="AI20" s="8">
        <f t="shared" si="22"/>
        <v>8.3333333333333321</v>
      </c>
      <c r="AJ20" s="15">
        <v>55</v>
      </c>
      <c r="AK20" s="8">
        <f t="shared" si="23"/>
        <v>74.162679425837325</v>
      </c>
      <c r="AL20" s="14">
        <v>23.129778394256615</v>
      </c>
      <c r="AM20" s="8">
        <f t="shared" si="24"/>
        <v>0</v>
      </c>
      <c r="AN20" s="10">
        <v>6</v>
      </c>
      <c r="AO20" s="8">
        <f t="shared" si="25"/>
        <v>20</v>
      </c>
      <c r="AP20" s="13">
        <f t="shared" si="26"/>
        <v>25.623999999999999</v>
      </c>
      <c r="AQ20" s="12">
        <f t="shared" si="27"/>
        <v>25.62</v>
      </c>
      <c r="AR20" s="11">
        <f t="shared" si="28"/>
        <v>25.62</v>
      </c>
      <c r="AS20" s="4">
        <f t="shared" si="29"/>
        <v>19</v>
      </c>
      <c r="AT20" s="10">
        <v>7</v>
      </c>
      <c r="AU20" s="8">
        <f t="shared" si="30"/>
        <v>38.888888888888893</v>
      </c>
      <c r="AV20" s="10">
        <v>546</v>
      </c>
      <c r="AW20" s="8">
        <f t="shared" si="31"/>
        <v>65.081967213114751</v>
      </c>
      <c r="AX20" s="9">
        <v>44.636199999999995</v>
      </c>
      <c r="AY20" s="8">
        <f t="shared" si="32"/>
        <v>49.903037120359954</v>
      </c>
      <c r="AZ20" s="7">
        <f t="shared" si="33"/>
        <v>51.2913</v>
      </c>
      <c r="BA20" s="6">
        <f t="shared" si="34"/>
        <v>51.29</v>
      </c>
      <c r="BB20" s="5">
        <f t="shared" si="35"/>
        <v>51.29</v>
      </c>
      <c r="BC20" s="4">
        <f t="shared" si="36"/>
        <v>28</v>
      </c>
    </row>
    <row r="21" spans="1:55" ht="14.4" customHeight="1" x14ac:dyDescent="0.3">
      <c r="A21" s="17" t="s">
        <v>32</v>
      </c>
      <c r="B21" s="17" t="s">
        <v>32</v>
      </c>
      <c r="C21" s="17" t="s">
        <v>1</v>
      </c>
      <c r="D21" s="10">
        <v>9</v>
      </c>
      <c r="E21" s="8">
        <f t="shared" si="0"/>
        <v>52.941176470588239</v>
      </c>
      <c r="F21" s="10">
        <v>11</v>
      </c>
      <c r="G21" s="8">
        <f t="shared" si="1"/>
        <v>89.447236180904525</v>
      </c>
      <c r="H21" s="9">
        <v>31.175287066528057</v>
      </c>
      <c r="I21" s="8">
        <f t="shared" si="2"/>
        <v>84.412356466735972</v>
      </c>
      <c r="J21" s="10">
        <f t="shared" si="3"/>
        <v>9</v>
      </c>
      <c r="K21" s="8">
        <f t="shared" si="4"/>
        <v>52.941176470588239</v>
      </c>
      <c r="L21" s="10">
        <f t="shared" si="5"/>
        <v>11</v>
      </c>
      <c r="M21" s="8">
        <f t="shared" si="6"/>
        <v>89.447236180904525</v>
      </c>
      <c r="N21" s="9">
        <f t="shared" si="7"/>
        <v>31.175287066528057</v>
      </c>
      <c r="O21" s="8">
        <f t="shared" si="8"/>
        <v>84.412356466735972</v>
      </c>
      <c r="P21" s="9">
        <v>0</v>
      </c>
      <c r="Q21" s="8">
        <f t="shared" si="9"/>
        <v>100</v>
      </c>
      <c r="R21" s="8">
        <f t="shared" si="10"/>
        <v>81.700190000000006</v>
      </c>
      <c r="S21" s="6">
        <f t="shared" si="11"/>
        <v>81.7</v>
      </c>
      <c r="T21" s="11">
        <f>ROUND(25%*Q21+12.5%*E21+12.5%*G21+12.5%*I21+12.5%*K21+12.5%*M21+12.5%*O21,2)</f>
        <v>81.7</v>
      </c>
      <c r="U21" s="4">
        <f t="shared" si="13"/>
        <v>3</v>
      </c>
      <c r="V21" s="16">
        <v>12</v>
      </c>
      <c r="W21" s="8">
        <f t="shared" si="14"/>
        <v>72</v>
      </c>
      <c r="X21" s="16">
        <v>40</v>
      </c>
      <c r="Y21" s="8">
        <f t="shared" si="15"/>
        <v>95.96541786743515</v>
      </c>
      <c r="Z21" s="14">
        <v>14.005392306786732</v>
      </c>
      <c r="AA21" s="8">
        <f t="shared" si="16"/>
        <v>29.973038466066342</v>
      </c>
      <c r="AB21" s="10">
        <v>9.5</v>
      </c>
      <c r="AC21" s="8">
        <f t="shared" si="17"/>
        <v>63.333333333333329</v>
      </c>
      <c r="AD21" s="8">
        <f t="shared" si="18"/>
        <v>65.317949999999996</v>
      </c>
      <c r="AE21" s="10">
        <f t="shared" si="19"/>
        <v>65.319999999999993</v>
      </c>
      <c r="AF21" s="5">
        <f t="shared" si="20"/>
        <v>65.319999999999993</v>
      </c>
      <c r="AG21" s="4">
        <f t="shared" si="21"/>
        <v>28</v>
      </c>
      <c r="AH21" s="15">
        <v>12</v>
      </c>
      <c r="AI21" s="8">
        <f t="shared" si="22"/>
        <v>8.3333333333333321</v>
      </c>
      <c r="AJ21" s="15">
        <v>64</v>
      </c>
      <c r="AK21" s="8">
        <f t="shared" si="23"/>
        <v>69.856459330143537</v>
      </c>
      <c r="AL21" s="14">
        <v>11.000573806418368</v>
      </c>
      <c r="AM21" s="8">
        <f t="shared" si="24"/>
        <v>26.662841290544215</v>
      </c>
      <c r="AN21" s="10">
        <v>6.5</v>
      </c>
      <c r="AO21" s="8">
        <f t="shared" si="25"/>
        <v>21.666666666666668</v>
      </c>
      <c r="AP21" s="13">
        <f t="shared" si="26"/>
        <v>31.629829999999998</v>
      </c>
      <c r="AQ21" s="12">
        <f t="shared" si="27"/>
        <v>31.63</v>
      </c>
      <c r="AR21" s="11">
        <f>ROUND(AVERAGE(AI21,AK21,AM21,AO21),2)</f>
        <v>31.63</v>
      </c>
      <c r="AS21" s="4">
        <f t="shared" si="29"/>
        <v>9</v>
      </c>
      <c r="AT21" s="10">
        <v>5.5</v>
      </c>
      <c r="AU21" s="8">
        <f t="shared" si="30"/>
        <v>30.555555555555557</v>
      </c>
      <c r="AV21" s="10">
        <v>532</v>
      </c>
      <c r="AW21" s="8">
        <f t="shared" si="31"/>
        <v>66.229508196721312</v>
      </c>
      <c r="AX21" s="9">
        <v>45.381009999999996</v>
      </c>
      <c r="AY21" s="8">
        <f t="shared" si="32"/>
        <v>49.065230596175482</v>
      </c>
      <c r="AZ21" s="7">
        <f t="shared" si="33"/>
        <v>48.616759999999999</v>
      </c>
      <c r="BA21" s="6">
        <f t="shared" si="34"/>
        <v>48.62</v>
      </c>
      <c r="BB21" s="5">
        <f t="shared" si="35"/>
        <v>48.62</v>
      </c>
      <c r="BC21" s="4">
        <f t="shared" si="36"/>
        <v>31</v>
      </c>
    </row>
    <row r="22" spans="1:55" ht="14.4" customHeight="1" x14ac:dyDescent="0.3">
      <c r="A22" s="17" t="s">
        <v>10</v>
      </c>
      <c r="B22" s="17" t="s">
        <v>50</v>
      </c>
      <c r="C22" s="17" t="s">
        <v>1</v>
      </c>
      <c r="D22" s="10">
        <v>7</v>
      </c>
      <c r="E22" s="8">
        <f t="shared" si="0"/>
        <v>64.705882352941174</v>
      </c>
      <c r="F22" s="10">
        <v>10</v>
      </c>
      <c r="G22" s="8">
        <f t="shared" si="1"/>
        <v>90.452261306532662</v>
      </c>
      <c r="H22" s="9">
        <v>25.427958178020852</v>
      </c>
      <c r="I22" s="8">
        <f t="shared" si="2"/>
        <v>87.286020910989578</v>
      </c>
      <c r="J22" s="10">
        <f t="shared" si="3"/>
        <v>7</v>
      </c>
      <c r="K22" s="8">
        <f t="shared" si="4"/>
        <v>64.705882352941174</v>
      </c>
      <c r="L22" s="10">
        <f t="shared" si="5"/>
        <v>10</v>
      </c>
      <c r="M22" s="8">
        <f t="shared" si="6"/>
        <v>90.452261306532662</v>
      </c>
      <c r="N22" s="9">
        <f t="shared" si="7"/>
        <v>25.427958178020852</v>
      </c>
      <c r="O22" s="8">
        <f t="shared" si="8"/>
        <v>87.286020910989578</v>
      </c>
      <c r="P22" s="9">
        <v>0</v>
      </c>
      <c r="Q22" s="8">
        <f t="shared" si="9"/>
        <v>100</v>
      </c>
      <c r="R22" s="8">
        <f t="shared" si="10"/>
        <v>85.611040000000003</v>
      </c>
      <c r="S22" s="6">
        <f t="shared" si="11"/>
        <v>85.61</v>
      </c>
      <c r="T22" s="11">
        <f t="shared" ref="T22:T29" si="37">+ROUND(R22,2)</f>
        <v>85.61</v>
      </c>
      <c r="U22" s="4">
        <f t="shared" si="13"/>
        <v>1</v>
      </c>
      <c r="V22" s="16">
        <v>15</v>
      </c>
      <c r="W22" s="8">
        <f t="shared" si="14"/>
        <v>60</v>
      </c>
      <c r="X22" s="16">
        <v>77</v>
      </c>
      <c r="Y22" s="8">
        <f t="shared" si="15"/>
        <v>85.30259365994236</v>
      </c>
      <c r="Z22" s="14">
        <v>8.3930468531343649</v>
      </c>
      <c r="AA22" s="8">
        <f t="shared" si="16"/>
        <v>58.034765734328175</v>
      </c>
      <c r="AB22" s="10">
        <v>9</v>
      </c>
      <c r="AC22" s="8">
        <f t="shared" si="17"/>
        <v>60</v>
      </c>
      <c r="AD22" s="8">
        <f t="shared" si="18"/>
        <v>65.834339999999997</v>
      </c>
      <c r="AE22" s="10">
        <f t="shared" si="19"/>
        <v>65.83</v>
      </c>
      <c r="AF22" s="5">
        <f t="shared" si="20"/>
        <v>65.83</v>
      </c>
      <c r="AG22" s="4">
        <f t="shared" si="21"/>
        <v>27</v>
      </c>
      <c r="AH22" s="15">
        <v>12</v>
      </c>
      <c r="AI22" s="8">
        <f t="shared" si="22"/>
        <v>8.3333333333333321</v>
      </c>
      <c r="AJ22" s="15">
        <v>53</v>
      </c>
      <c r="AK22" s="8">
        <f t="shared" si="23"/>
        <v>75.119617224880386</v>
      </c>
      <c r="AL22" s="14">
        <v>12.148318164864701</v>
      </c>
      <c r="AM22" s="8">
        <f t="shared" si="24"/>
        <v>19.011212234235327</v>
      </c>
      <c r="AN22" s="10">
        <v>13</v>
      </c>
      <c r="AO22" s="8">
        <f t="shared" si="25"/>
        <v>43.333333333333336</v>
      </c>
      <c r="AP22" s="13">
        <f t="shared" si="26"/>
        <v>36.449370000000002</v>
      </c>
      <c r="AQ22" s="12">
        <f t="shared" si="27"/>
        <v>36.450000000000003</v>
      </c>
      <c r="AR22" s="11">
        <f t="shared" ref="AR22:AR29" si="38">+ROUND(AP22,2)</f>
        <v>36.450000000000003</v>
      </c>
      <c r="AS22" s="4">
        <f t="shared" si="29"/>
        <v>4</v>
      </c>
      <c r="AT22" s="10">
        <v>5.5</v>
      </c>
      <c r="AU22" s="8">
        <f t="shared" si="30"/>
        <v>30.555555555555557</v>
      </c>
      <c r="AV22" s="10">
        <v>476</v>
      </c>
      <c r="AW22" s="8">
        <f t="shared" si="31"/>
        <v>70.819672131147541</v>
      </c>
      <c r="AX22" s="9">
        <v>41.79</v>
      </c>
      <c r="AY22" s="8">
        <f t="shared" si="32"/>
        <v>53.104611923509559</v>
      </c>
      <c r="AZ22" s="7">
        <f t="shared" si="33"/>
        <v>51.493279999999999</v>
      </c>
      <c r="BA22" s="6">
        <f t="shared" si="34"/>
        <v>51.49</v>
      </c>
      <c r="BB22" s="5">
        <f t="shared" si="35"/>
        <v>51.49</v>
      </c>
      <c r="BC22" s="4">
        <f t="shared" si="36"/>
        <v>27</v>
      </c>
    </row>
    <row r="23" spans="1:55" ht="14.4" customHeight="1" x14ac:dyDescent="0.3">
      <c r="A23" s="17" t="s">
        <v>34</v>
      </c>
      <c r="B23" s="17" t="s">
        <v>34</v>
      </c>
      <c r="C23" s="17" t="s">
        <v>1</v>
      </c>
      <c r="D23" s="10">
        <v>11</v>
      </c>
      <c r="E23" s="8">
        <f t="shared" si="0"/>
        <v>41.17647058823529</v>
      </c>
      <c r="F23" s="10">
        <v>18</v>
      </c>
      <c r="G23" s="8">
        <f t="shared" si="1"/>
        <v>82.412060301507537</v>
      </c>
      <c r="H23" s="9">
        <v>44.245825345229918</v>
      </c>
      <c r="I23" s="8">
        <f t="shared" si="2"/>
        <v>77.877087327385041</v>
      </c>
      <c r="J23" s="10">
        <f t="shared" si="3"/>
        <v>11</v>
      </c>
      <c r="K23" s="8">
        <f t="shared" si="4"/>
        <v>41.17647058823529</v>
      </c>
      <c r="L23" s="10">
        <f t="shared" si="5"/>
        <v>18</v>
      </c>
      <c r="M23" s="8">
        <f t="shared" si="6"/>
        <v>82.412060301507537</v>
      </c>
      <c r="N23" s="9">
        <f t="shared" si="7"/>
        <v>44.245825345229918</v>
      </c>
      <c r="O23" s="8">
        <f t="shared" si="8"/>
        <v>77.877087327385041</v>
      </c>
      <c r="P23" s="9">
        <v>0</v>
      </c>
      <c r="Q23" s="8">
        <f t="shared" si="9"/>
        <v>100</v>
      </c>
      <c r="R23" s="8">
        <f t="shared" si="10"/>
        <v>75.366399999999999</v>
      </c>
      <c r="S23" s="6">
        <f t="shared" si="11"/>
        <v>75.37</v>
      </c>
      <c r="T23" s="11">
        <f t="shared" si="37"/>
        <v>75.37</v>
      </c>
      <c r="U23" s="4">
        <f t="shared" si="13"/>
        <v>26</v>
      </c>
      <c r="V23" s="16">
        <v>14</v>
      </c>
      <c r="W23" s="8">
        <f t="shared" si="14"/>
        <v>64</v>
      </c>
      <c r="X23" s="16">
        <v>72</v>
      </c>
      <c r="Y23" s="8">
        <f t="shared" si="15"/>
        <v>86.743515850144092</v>
      </c>
      <c r="Z23" s="14">
        <v>4.3348875885924025</v>
      </c>
      <c r="AA23" s="8">
        <f t="shared" si="16"/>
        <v>78.325562057037985</v>
      </c>
      <c r="AB23" s="10">
        <v>9</v>
      </c>
      <c r="AC23" s="8">
        <f t="shared" si="17"/>
        <v>60</v>
      </c>
      <c r="AD23" s="8">
        <f t="shared" si="18"/>
        <v>72.267269999999996</v>
      </c>
      <c r="AE23" s="10">
        <f t="shared" si="19"/>
        <v>72.27</v>
      </c>
      <c r="AF23" s="5">
        <f t="shared" si="20"/>
        <v>72.27</v>
      </c>
      <c r="AG23" s="4">
        <f t="shared" si="21"/>
        <v>15</v>
      </c>
      <c r="AH23" s="15">
        <v>11</v>
      </c>
      <c r="AI23" s="8">
        <f t="shared" si="22"/>
        <v>16.666666666666664</v>
      </c>
      <c r="AJ23" s="15">
        <v>24</v>
      </c>
      <c r="AK23" s="8">
        <f t="shared" si="23"/>
        <v>88.995215311004785</v>
      </c>
      <c r="AL23" s="14">
        <v>13.030405223797263</v>
      </c>
      <c r="AM23" s="8">
        <f t="shared" si="24"/>
        <v>13.130631841351578</v>
      </c>
      <c r="AN23" s="10">
        <v>5</v>
      </c>
      <c r="AO23" s="8">
        <f t="shared" si="25"/>
        <v>16.666666666666664</v>
      </c>
      <c r="AP23" s="13">
        <f t="shared" si="26"/>
        <v>33.864800000000002</v>
      </c>
      <c r="AQ23" s="12">
        <f t="shared" si="27"/>
        <v>33.86</v>
      </c>
      <c r="AR23" s="11">
        <f t="shared" si="38"/>
        <v>33.86</v>
      </c>
      <c r="AS23" s="4">
        <f t="shared" si="29"/>
        <v>6</v>
      </c>
      <c r="AT23" s="10">
        <v>7</v>
      </c>
      <c r="AU23" s="8">
        <f t="shared" si="30"/>
        <v>38.888888888888893</v>
      </c>
      <c r="AV23" s="10">
        <v>500</v>
      </c>
      <c r="AW23" s="8">
        <f t="shared" si="31"/>
        <v>68.852459016393439</v>
      </c>
      <c r="AX23" s="9">
        <v>33.234499999999997</v>
      </c>
      <c r="AY23" s="8">
        <f t="shared" si="32"/>
        <v>62.728346456692904</v>
      </c>
      <c r="AZ23" s="7">
        <f t="shared" si="33"/>
        <v>56.823230000000002</v>
      </c>
      <c r="BA23" s="6">
        <f t="shared" si="34"/>
        <v>56.82</v>
      </c>
      <c r="BB23" s="5">
        <f t="shared" si="35"/>
        <v>56.82</v>
      </c>
      <c r="BC23" s="4">
        <f t="shared" si="36"/>
        <v>17</v>
      </c>
    </row>
    <row r="24" spans="1:55" ht="14.4" customHeight="1" x14ac:dyDescent="0.3">
      <c r="A24" s="17" t="s">
        <v>49</v>
      </c>
      <c r="B24" s="17" t="s">
        <v>48</v>
      </c>
      <c r="C24" s="17" t="s">
        <v>1</v>
      </c>
      <c r="D24" s="10">
        <v>11</v>
      </c>
      <c r="E24" s="8">
        <f t="shared" si="0"/>
        <v>41.17647058823529</v>
      </c>
      <c r="F24" s="10">
        <v>34</v>
      </c>
      <c r="G24" s="8">
        <f t="shared" si="1"/>
        <v>66.331658291457288</v>
      </c>
      <c r="H24" s="9">
        <v>29.7477247297053</v>
      </c>
      <c r="I24" s="8">
        <f t="shared" si="2"/>
        <v>85.126137635147344</v>
      </c>
      <c r="J24" s="10">
        <f t="shared" si="3"/>
        <v>11</v>
      </c>
      <c r="K24" s="8">
        <f t="shared" si="4"/>
        <v>41.17647058823529</v>
      </c>
      <c r="L24" s="10">
        <f t="shared" si="5"/>
        <v>34</v>
      </c>
      <c r="M24" s="8">
        <f t="shared" si="6"/>
        <v>66.331658291457288</v>
      </c>
      <c r="N24" s="9">
        <f t="shared" si="7"/>
        <v>29.7477247297053</v>
      </c>
      <c r="O24" s="8">
        <f t="shared" si="8"/>
        <v>85.126137635147344</v>
      </c>
      <c r="P24" s="9">
        <v>0</v>
      </c>
      <c r="Q24" s="8">
        <f t="shared" si="9"/>
        <v>100</v>
      </c>
      <c r="R24" s="8">
        <f t="shared" si="10"/>
        <v>73.158569999999997</v>
      </c>
      <c r="S24" s="6">
        <f t="shared" si="11"/>
        <v>73.16</v>
      </c>
      <c r="T24" s="11">
        <f t="shared" si="37"/>
        <v>73.16</v>
      </c>
      <c r="U24" s="4">
        <f t="shared" si="13"/>
        <v>34</v>
      </c>
      <c r="V24" s="16">
        <v>15</v>
      </c>
      <c r="W24" s="8">
        <f t="shared" si="14"/>
        <v>60</v>
      </c>
      <c r="X24" s="16">
        <v>64</v>
      </c>
      <c r="Y24" s="8">
        <f t="shared" si="15"/>
        <v>89.04899135446685</v>
      </c>
      <c r="Z24" s="14">
        <v>5.1839423392686319</v>
      </c>
      <c r="AA24" s="8">
        <f t="shared" si="16"/>
        <v>74.080288303656843</v>
      </c>
      <c r="AB24" s="10">
        <v>8</v>
      </c>
      <c r="AC24" s="8">
        <f t="shared" si="17"/>
        <v>53.333333333333336</v>
      </c>
      <c r="AD24" s="8">
        <f t="shared" si="18"/>
        <v>69.115650000000002</v>
      </c>
      <c r="AE24" s="10">
        <f t="shared" si="19"/>
        <v>69.12</v>
      </c>
      <c r="AF24" s="5">
        <f t="shared" si="20"/>
        <v>69.12</v>
      </c>
      <c r="AG24" s="4">
        <f t="shared" si="21"/>
        <v>23</v>
      </c>
      <c r="AH24" s="15">
        <v>9</v>
      </c>
      <c r="AI24" s="8">
        <f t="shared" si="22"/>
        <v>33.333333333333329</v>
      </c>
      <c r="AJ24" s="15">
        <v>146</v>
      </c>
      <c r="AK24" s="8">
        <f t="shared" si="23"/>
        <v>30.62200956937799</v>
      </c>
      <c r="AL24" s="14">
        <v>21.093272659458812</v>
      </c>
      <c r="AM24" s="8">
        <f t="shared" si="24"/>
        <v>0</v>
      </c>
      <c r="AN24" s="10">
        <v>4</v>
      </c>
      <c r="AO24" s="8">
        <f t="shared" si="25"/>
        <v>13.333333333333334</v>
      </c>
      <c r="AP24" s="13">
        <f t="shared" si="26"/>
        <v>19.32217</v>
      </c>
      <c r="AQ24" s="12">
        <f t="shared" si="27"/>
        <v>19.32</v>
      </c>
      <c r="AR24" s="11">
        <f t="shared" si="38"/>
        <v>19.32</v>
      </c>
      <c r="AS24" s="4">
        <f t="shared" si="29"/>
        <v>33</v>
      </c>
      <c r="AT24" s="10">
        <v>7</v>
      </c>
      <c r="AU24" s="8">
        <f t="shared" si="30"/>
        <v>38.888888888888893</v>
      </c>
      <c r="AV24" s="10">
        <v>698</v>
      </c>
      <c r="AW24" s="8">
        <f t="shared" si="31"/>
        <v>52.622950819672134</v>
      </c>
      <c r="AX24" s="9">
        <v>55.000000000000007</v>
      </c>
      <c r="AY24" s="8">
        <f t="shared" si="32"/>
        <v>38.245219347581546</v>
      </c>
      <c r="AZ24" s="7">
        <f t="shared" si="33"/>
        <v>43.25235</v>
      </c>
      <c r="BA24" s="6">
        <f t="shared" si="34"/>
        <v>43.25</v>
      </c>
      <c r="BB24" s="5">
        <f t="shared" si="35"/>
        <v>43.25</v>
      </c>
      <c r="BC24" s="4">
        <f t="shared" si="36"/>
        <v>37</v>
      </c>
    </row>
    <row r="25" spans="1:55" ht="14.4" customHeight="1" x14ac:dyDescent="0.3">
      <c r="A25" s="17" t="s">
        <v>37</v>
      </c>
      <c r="B25" s="17" t="s">
        <v>47</v>
      </c>
      <c r="C25" s="17" t="s">
        <v>1</v>
      </c>
      <c r="D25" s="10">
        <v>9</v>
      </c>
      <c r="E25" s="8">
        <f t="shared" si="0"/>
        <v>52.941176470588239</v>
      </c>
      <c r="F25" s="10">
        <v>24</v>
      </c>
      <c r="G25" s="8">
        <f t="shared" si="1"/>
        <v>76.381909547738687</v>
      </c>
      <c r="H25" s="9">
        <v>31.175287066528057</v>
      </c>
      <c r="I25" s="8">
        <f t="shared" si="2"/>
        <v>84.412356466735972</v>
      </c>
      <c r="J25" s="10">
        <f t="shared" si="3"/>
        <v>9</v>
      </c>
      <c r="K25" s="8">
        <f t="shared" si="4"/>
        <v>52.941176470588239</v>
      </c>
      <c r="L25" s="10">
        <f t="shared" si="5"/>
        <v>24</v>
      </c>
      <c r="M25" s="8">
        <f t="shared" si="6"/>
        <v>76.381909547738687</v>
      </c>
      <c r="N25" s="9">
        <f t="shared" si="7"/>
        <v>31.175287066528057</v>
      </c>
      <c r="O25" s="8">
        <f t="shared" si="8"/>
        <v>84.412356466735972</v>
      </c>
      <c r="P25" s="9">
        <v>0</v>
      </c>
      <c r="Q25" s="8">
        <f t="shared" si="9"/>
        <v>100</v>
      </c>
      <c r="R25" s="8">
        <f t="shared" si="10"/>
        <v>78.433859999999996</v>
      </c>
      <c r="S25" s="6">
        <f t="shared" si="11"/>
        <v>78.430000000000007</v>
      </c>
      <c r="T25" s="11">
        <f t="shared" si="37"/>
        <v>78.430000000000007</v>
      </c>
      <c r="U25" s="4">
        <f t="shared" si="13"/>
        <v>9</v>
      </c>
      <c r="V25" s="16">
        <v>12</v>
      </c>
      <c r="W25" s="8">
        <f t="shared" si="14"/>
        <v>72</v>
      </c>
      <c r="X25" s="16">
        <v>33</v>
      </c>
      <c r="Y25" s="8">
        <f t="shared" si="15"/>
        <v>97.982708933717575</v>
      </c>
      <c r="Z25" s="14">
        <v>3.4113177918881457</v>
      </c>
      <c r="AA25" s="8">
        <f t="shared" si="16"/>
        <v>82.943411040559283</v>
      </c>
      <c r="AB25" s="10">
        <v>9.5</v>
      </c>
      <c r="AC25" s="8">
        <f t="shared" si="17"/>
        <v>63.333333333333329</v>
      </c>
      <c r="AD25" s="8">
        <f t="shared" si="18"/>
        <v>79.064859999999996</v>
      </c>
      <c r="AE25" s="10">
        <f t="shared" si="19"/>
        <v>79.06</v>
      </c>
      <c r="AF25" s="5">
        <f t="shared" si="20"/>
        <v>79.06</v>
      </c>
      <c r="AG25" s="4">
        <f t="shared" si="21"/>
        <v>3</v>
      </c>
      <c r="AH25" s="15">
        <v>12</v>
      </c>
      <c r="AI25" s="8">
        <f t="shared" si="22"/>
        <v>8.3333333333333321</v>
      </c>
      <c r="AJ25" s="15">
        <v>24</v>
      </c>
      <c r="AK25" s="8">
        <f t="shared" si="23"/>
        <v>88.995215311004785</v>
      </c>
      <c r="AL25" s="14">
        <v>10.526697269675648</v>
      </c>
      <c r="AM25" s="8">
        <f t="shared" si="24"/>
        <v>29.822018202162347</v>
      </c>
      <c r="AN25" s="10">
        <v>6</v>
      </c>
      <c r="AO25" s="8">
        <f t="shared" si="25"/>
        <v>20</v>
      </c>
      <c r="AP25" s="13">
        <f t="shared" si="26"/>
        <v>36.787640000000003</v>
      </c>
      <c r="AQ25" s="12">
        <f t="shared" si="27"/>
        <v>36.79</v>
      </c>
      <c r="AR25" s="11">
        <f t="shared" si="38"/>
        <v>36.79</v>
      </c>
      <c r="AS25" s="4">
        <f t="shared" si="29"/>
        <v>3</v>
      </c>
      <c r="AT25" s="10">
        <v>7</v>
      </c>
      <c r="AU25" s="8">
        <f t="shared" si="30"/>
        <v>38.888888888888893</v>
      </c>
      <c r="AV25" s="10">
        <v>261</v>
      </c>
      <c r="AW25" s="8">
        <f t="shared" si="31"/>
        <v>88.442622950819668</v>
      </c>
      <c r="AX25" s="9">
        <v>33.792467000000002</v>
      </c>
      <c r="AY25" s="8">
        <f t="shared" si="32"/>
        <v>62.1007120359955</v>
      </c>
      <c r="AZ25" s="7">
        <f t="shared" si="33"/>
        <v>63.144069999999999</v>
      </c>
      <c r="BA25" s="6">
        <f t="shared" si="34"/>
        <v>63.14</v>
      </c>
      <c r="BB25" s="5">
        <f t="shared" si="35"/>
        <v>63.14</v>
      </c>
      <c r="BC25" s="4">
        <f t="shared" si="36"/>
        <v>3</v>
      </c>
    </row>
    <row r="26" spans="1:55" ht="14.4" customHeight="1" x14ac:dyDescent="0.3">
      <c r="A26" s="17" t="s">
        <v>29</v>
      </c>
      <c r="B26" s="17" t="s">
        <v>29</v>
      </c>
      <c r="C26" s="17" t="s">
        <v>1</v>
      </c>
      <c r="D26" s="10">
        <v>9</v>
      </c>
      <c r="E26" s="8">
        <f t="shared" si="0"/>
        <v>52.941176470588239</v>
      </c>
      <c r="F26" s="10">
        <v>13</v>
      </c>
      <c r="G26" s="8">
        <f t="shared" si="1"/>
        <v>87.437185929648237</v>
      </c>
      <c r="H26" s="9">
        <v>29.32131000571928</v>
      </c>
      <c r="I26" s="8">
        <f t="shared" si="2"/>
        <v>85.339344997140358</v>
      </c>
      <c r="J26" s="10">
        <f t="shared" si="3"/>
        <v>9</v>
      </c>
      <c r="K26" s="8">
        <f t="shared" si="4"/>
        <v>52.941176470588239</v>
      </c>
      <c r="L26" s="10">
        <f t="shared" si="5"/>
        <v>13</v>
      </c>
      <c r="M26" s="8">
        <f t="shared" si="6"/>
        <v>87.437185929648237</v>
      </c>
      <c r="N26" s="9">
        <f t="shared" si="7"/>
        <v>29.32131000571928</v>
      </c>
      <c r="O26" s="8">
        <f t="shared" si="8"/>
        <v>85.339344997140358</v>
      </c>
      <c r="P26" s="9">
        <v>0</v>
      </c>
      <c r="Q26" s="8">
        <f t="shared" si="9"/>
        <v>100</v>
      </c>
      <c r="R26" s="8">
        <f t="shared" si="10"/>
        <v>81.429429999999996</v>
      </c>
      <c r="S26" s="6">
        <f t="shared" si="11"/>
        <v>81.430000000000007</v>
      </c>
      <c r="T26" s="11">
        <f t="shared" si="37"/>
        <v>81.430000000000007</v>
      </c>
      <c r="U26" s="4">
        <f t="shared" si="13"/>
        <v>5</v>
      </c>
      <c r="V26" s="16">
        <v>13</v>
      </c>
      <c r="W26" s="8">
        <f t="shared" si="14"/>
        <v>68</v>
      </c>
      <c r="X26" s="16">
        <v>75</v>
      </c>
      <c r="Y26" s="8">
        <f t="shared" si="15"/>
        <v>85.878962536023053</v>
      </c>
      <c r="Z26" s="14">
        <v>4.8055085416163452</v>
      </c>
      <c r="AA26" s="8">
        <f t="shared" si="16"/>
        <v>75.972457291918289</v>
      </c>
      <c r="AB26" s="10">
        <v>8.5</v>
      </c>
      <c r="AC26" s="8">
        <f t="shared" si="17"/>
        <v>56.666666666666664</v>
      </c>
      <c r="AD26" s="8">
        <f t="shared" si="18"/>
        <v>71.629519999999999</v>
      </c>
      <c r="AE26" s="10">
        <f t="shared" si="19"/>
        <v>71.63</v>
      </c>
      <c r="AF26" s="5">
        <f t="shared" si="20"/>
        <v>71.63</v>
      </c>
      <c r="AG26" s="4">
        <f t="shared" si="21"/>
        <v>17</v>
      </c>
      <c r="AH26" s="15">
        <v>8</v>
      </c>
      <c r="AI26" s="8">
        <f t="shared" si="22"/>
        <v>41.666666666666671</v>
      </c>
      <c r="AJ26" s="15">
        <v>44</v>
      </c>
      <c r="AK26" s="8">
        <f t="shared" si="23"/>
        <v>79.425837320574161</v>
      </c>
      <c r="AL26" s="14">
        <v>9.4820340358102815</v>
      </c>
      <c r="AM26" s="8">
        <f t="shared" si="24"/>
        <v>36.786439761264788</v>
      </c>
      <c r="AN26" s="10">
        <v>7.5</v>
      </c>
      <c r="AO26" s="8">
        <f t="shared" si="25"/>
        <v>25</v>
      </c>
      <c r="AP26" s="13">
        <f t="shared" si="26"/>
        <v>45.719740000000002</v>
      </c>
      <c r="AQ26" s="12">
        <f t="shared" si="27"/>
        <v>45.72</v>
      </c>
      <c r="AR26" s="11">
        <f t="shared" si="38"/>
        <v>45.72</v>
      </c>
      <c r="AS26" s="4">
        <f t="shared" si="29"/>
        <v>1</v>
      </c>
      <c r="AT26" s="10">
        <v>7</v>
      </c>
      <c r="AU26" s="8">
        <f t="shared" si="30"/>
        <v>38.888888888888893</v>
      </c>
      <c r="AV26" s="10">
        <v>307</v>
      </c>
      <c r="AW26" s="8">
        <f t="shared" si="31"/>
        <v>84.672131147540981</v>
      </c>
      <c r="AX26" s="9">
        <v>25.234499999999997</v>
      </c>
      <c r="AY26" s="8">
        <f t="shared" si="32"/>
        <v>71.727221597300343</v>
      </c>
      <c r="AZ26" s="7">
        <f t="shared" si="33"/>
        <v>65.096080000000001</v>
      </c>
      <c r="BA26" s="6">
        <f t="shared" si="34"/>
        <v>65.099999999999994</v>
      </c>
      <c r="BB26" s="5">
        <f t="shared" si="35"/>
        <v>65.099999999999994</v>
      </c>
      <c r="BC26" s="4">
        <f t="shared" si="36"/>
        <v>1</v>
      </c>
    </row>
    <row r="27" spans="1:55" ht="14.4" customHeight="1" x14ac:dyDescent="0.3">
      <c r="A27" s="17" t="s">
        <v>26</v>
      </c>
      <c r="B27" s="17" t="s">
        <v>26</v>
      </c>
      <c r="C27" s="17" t="s">
        <v>1</v>
      </c>
      <c r="D27" s="10">
        <v>10</v>
      </c>
      <c r="E27" s="8">
        <f t="shared" si="0"/>
        <v>47.058823529411761</v>
      </c>
      <c r="F27" s="10">
        <v>14</v>
      </c>
      <c r="G27" s="8">
        <f t="shared" si="1"/>
        <v>86.4321608040201</v>
      </c>
      <c r="H27" s="9">
        <v>29.108102643726273</v>
      </c>
      <c r="I27" s="8">
        <f t="shared" si="2"/>
        <v>85.445948678136858</v>
      </c>
      <c r="J27" s="10">
        <f t="shared" si="3"/>
        <v>10</v>
      </c>
      <c r="K27" s="8">
        <f t="shared" si="4"/>
        <v>47.058823529411761</v>
      </c>
      <c r="L27" s="10">
        <f t="shared" si="5"/>
        <v>14</v>
      </c>
      <c r="M27" s="8">
        <f t="shared" si="6"/>
        <v>86.4321608040201</v>
      </c>
      <c r="N27" s="9">
        <f t="shared" si="7"/>
        <v>29.108102643726273</v>
      </c>
      <c r="O27" s="8">
        <f t="shared" si="8"/>
        <v>85.445948678136858</v>
      </c>
      <c r="P27" s="9">
        <v>0</v>
      </c>
      <c r="Q27" s="8">
        <f t="shared" si="9"/>
        <v>100</v>
      </c>
      <c r="R27" s="8">
        <f t="shared" si="10"/>
        <v>79.734229999999997</v>
      </c>
      <c r="S27" s="6">
        <f t="shared" si="11"/>
        <v>79.73</v>
      </c>
      <c r="T27" s="11">
        <f t="shared" si="37"/>
        <v>79.73</v>
      </c>
      <c r="U27" s="4">
        <f t="shared" si="13"/>
        <v>7</v>
      </c>
      <c r="V27" s="16">
        <v>13</v>
      </c>
      <c r="W27" s="8">
        <f t="shared" si="14"/>
        <v>68</v>
      </c>
      <c r="X27" s="16">
        <v>84</v>
      </c>
      <c r="Y27" s="8">
        <f t="shared" si="15"/>
        <v>83.285302593659935</v>
      </c>
      <c r="Z27" s="14">
        <v>1.4166053323933769</v>
      </c>
      <c r="AA27" s="8">
        <f t="shared" si="16"/>
        <v>92.916973338033117</v>
      </c>
      <c r="AB27" s="10">
        <v>11</v>
      </c>
      <c r="AC27" s="8">
        <f t="shared" si="17"/>
        <v>73.333333333333329</v>
      </c>
      <c r="AD27" s="8">
        <f t="shared" si="18"/>
        <v>79.383899999999997</v>
      </c>
      <c r="AE27" s="10">
        <f t="shared" si="19"/>
        <v>79.38</v>
      </c>
      <c r="AF27" s="5">
        <f t="shared" si="20"/>
        <v>79.38</v>
      </c>
      <c r="AG27" s="4">
        <f t="shared" si="21"/>
        <v>2</v>
      </c>
      <c r="AH27" s="15">
        <v>11</v>
      </c>
      <c r="AI27" s="8">
        <f t="shared" si="22"/>
        <v>16.666666666666664</v>
      </c>
      <c r="AJ27" s="15">
        <v>47</v>
      </c>
      <c r="AK27" s="8">
        <f t="shared" si="23"/>
        <v>77.990430622009569</v>
      </c>
      <c r="AL27" s="14">
        <v>11.813035220067498</v>
      </c>
      <c r="AM27" s="8">
        <f t="shared" si="24"/>
        <v>21.246431866216682</v>
      </c>
      <c r="AN27" s="10">
        <v>4.5</v>
      </c>
      <c r="AO27" s="8">
        <f t="shared" si="25"/>
        <v>15</v>
      </c>
      <c r="AP27" s="13">
        <f t="shared" si="26"/>
        <v>32.725879999999997</v>
      </c>
      <c r="AQ27" s="12">
        <f t="shared" si="27"/>
        <v>32.729999999999997</v>
      </c>
      <c r="AR27" s="11">
        <f t="shared" si="38"/>
        <v>32.729999999999997</v>
      </c>
      <c r="AS27" s="4">
        <f t="shared" si="29"/>
        <v>7</v>
      </c>
      <c r="AT27" s="10">
        <v>7.5</v>
      </c>
      <c r="AU27" s="8">
        <f t="shared" si="30"/>
        <v>41.666666666666671</v>
      </c>
      <c r="AV27" s="10">
        <v>476</v>
      </c>
      <c r="AW27" s="8">
        <f t="shared" si="31"/>
        <v>70.819672131147541</v>
      </c>
      <c r="AX27" s="9">
        <v>28.43950740027935</v>
      </c>
      <c r="AY27" s="8">
        <f t="shared" si="32"/>
        <v>68.122038919820753</v>
      </c>
      <c r="AZ27" s="7">
        <f t="shared" si="33"/>
        <v>60.20279</v>
      </c>
      <c r="BA27" s="6">
        <f t="shared" si="34"/>
        <v>60.2</v>
      </c>
      <c r="BB27" s="5">
        <f t="shared" si="35"/>
        <v>60.2</v>
      </c>
      <c r="BC27" s="4">
        <f t="shared" si="36"/>
        <v>10</v>
      </c>
    </row>
    <row r="28" spans="1:55" ht="14.4" customHeight="1" x14ac:dyDescent="0.3">
      <c r="A28" s="17" t="s">
        <v>43</v>
      </c>
      <c r="B28" s="17" t="s">
        <v>43</v>
      </c>
      <c r="C28" s="17" t="s">
        <v>1</v>
      </c>
      <c r="D28" s="10">
        <v>8</v>
      </c>
      <c r="E28" s="8">
        <f t="shared" si="0"/>
        <v>58.82352941176471</v>
      </c>
      <c r="F28" s="10">
        <v>24</v>
      </c>
      <c r="G28" s="8">
        <f t="shared" si="1"/>
        <v>76.381909547738687</v>
      </c>
      <c r="H28" s="9">
        <v>29.29350034980715</v>
      </c>
      <c r="I28" s="8">
        <f t="shared" si="2"/>
        <v>85.353249825096427</v>
      </c>
      <c r="J28" s="10">
        <f t="shared" si="3"/>
        <v>8</v>
      </c>
      <c r="K28" s="8">
        <f t="shared" si="4"/>
        <v>58.82352941176471</v>
      </c>
      <c r="L28" s="10">
        <f t="shared" si="5"/>
        <v>24</v>
      </c>
      <c r="M28" s="8">
        <f t="shared" si="6"/>
        <v>76.381909547738687</v>
      </c>
      <c r="N28" s="9">
        <f t="shared" si="7"/>
        <v>29.29350034980715</v>
      </c>
      <c r="O28" s="8">
        <f t="shared" si="8"/>
        <v>85.353249825096427</v>
      </c>
      <c r="P28" s="9">
        <v>0</v>
      </c>
      <c r="Q28" s="8">
        <f t="shared" si="9"/>
        <v>100</v>
      </c>
      <c r="R28" s="8">
        <f t="shared" si="10"/>
        <v>80.139669999999995</v>
      </c>
      <c r="S28" s="6">
        <f t="shared" si="11"/>
        <v>80.14</v>
      </c>
      <c r="T28" s="11">
        <f t="shared" si="37"/>
        <v>80.14</v>
      </c>
      <c r="U28" s="4">
        <f t="shared" si="13"/>
        <v>6</v>
      </c>
      <c r="V28" s="16">
        <v>13</v>
      </c>
      <c r="W28" s="8">
        <f t="shared" si="14"/>
        <v>68</v>
      </c>
      <c r="X28" s="16">
        <v>53</v>
      </c>
      <c r="Y28" s="8">
        <f t="shared" si="15"/>
        <v>92.21902017291066</v>
      </c>
      <c r="Z28" s="14">
        <v>3.8933518276984276</v>
      </c>
      <c r="AA28" s="8">
        <f t="shared" si="16"/>
        <v>80.533240861507863</v>
      </c>
      <c r="AB28" s="10">
        <v>8</v>
      </c>
      <c r="AC28" s="8">
        <f t="shared" si="17"/>
        <v>53.333333333333336</v>
      </c>
      <c r="AD28" s="8">
        <f t="shared" si="18"/>
        <v>73.5214</v>
      </c>
      <c r="AE28" s="10">
        <f t="shared" si="19"/>
        <v>73.52</v>
      </c>
      <c r="AF28" s="5">
        <f t="shared" si="20"/>
        <v>73.52</v>
      </c>
      <c r="AG28" s="4">
        <f t="shared" si="21"/>
        <v>10</v>
      </c>
      <c r="AH28" s="15">
        <v>10</v>
      </c>
      <c r="AI28" s="8">
        <f t="shared" si="22"/>
        <v>25</v>
      </c>
      <c r="AJ28" s="15">
        <v>32</v>
      </c>
      <c r="AK28" s="8">
        <f t="shared" si="23"/>
        <v>85.167464114832541</v>
      </c>
      <c r="AL28" s="14">
        <v>12.563035220067498</v>
      </c>
      <c r="AM28" s="8">
        <f t="shared" si="24"/>
        <v>16.246431866216682</v>
      </c>
      <c r="AN28" s="10">
        <v>3</v>
      </c>
      <c r="AO28" s="8">
        <f t="shared" si="25"/>
        <v>10</v>
      </c>
      <c r="AP28" s="13">
        <f t="shared" si="26"/>
        <v>34.103470000000002</v>
      </c>
      <c r="AQ28" s="12">
        <f t="shared" si="27"/>
        <v>34.1</v>
      </c>
      <c r="AR28" s="11">
        <f t="shared" si="38"/>
        <v>34.1</v>
      </c>
      <c r="AS28" s="4">
        <f t="shared" si="29"/>
        <v>5</v>
      </c>
      <c r="AT28" s="10">
        <v>7</v>
      </c>
      <c r="AU28" s="8">
        <f t="shared" si="30"/>
        <v>38.888888888888893</v>
      </c>
      <c r="AV28" s="10">
        <v>375</v>
      </c>
      <c r="AW28" s="8">
        <f t="shared" si="31"/>
        <v>79.098360655737707</v>
      </c>
      <c r="AX28" s="9">
        <v>26.026899999999998</v>
      </c>
      <c r="AY28" s="8">
        <f t="shared" si="32"/>
        <v>70.835883014623164</v>
      </c>
      <c r="AZ28" s="7">
        <f t="shared" si="33"/>
        <v>62.941040000000001</v>
      </c>
      <c r="BA28" s="6">
        <f t="shared" si="34"/>
        <v>62.94</v>
      </c>
      <c r="BB28" s="5">
        <f t="shared" si="35"/>
        <v>62.94</v>
      </c>
      <c r="BC28" s="4">
        <f t="shared" si="36"/>
        <v>5</v>
      </c>
    </row>
    <row r="29" spans="1:55" ht="14.4" customHeight="1" x14ac:dyDescent="0.3">
      <c r="A29" s="17" t="s">
        <v>15</v>
      </c>
      <c r="B29" s="17" t="s">
        <v>41</v>
      </c>
      <c r="C29" s="17" t="s">
        <v>1</v>
      </c>
      <c r="D29" s="10">
        <v>10</v>
      </c>
      <c r="E29" s="8">
        <f t="shared" si="0"/>
        <v>47.058823529411761</v>
      </c>
      <c r="F29" s="10">
        <v>30</v>
      </c>
      <c r="G29" s="8">
        <f t="shared" si="1"/>
        <v>70.35175879396985</v>
      </c>
      <c r="H29" s="9">
        <v>23.759378823292955</v>
      </c>
      <c r="I29" s="8">
        <f t="shared" si="2"/>
        <v>88.120310588353519</v>
      </c>
      <c r="J29" s="10">
        <f t="shared" si="3"/>
        <v>10</v>
      </c>
      <c r="K29" s="8">
        <f t="shared" si="4"/>
        <v>47.058823529411761</v>
      </c>
      <c r="L29" s="10">
        <f t="shared" si="5"/>
        <v>30</v>
      </c>
      <c r="M29" s="8">
        <f t="shared" si="6"/>
        <v>70.35175879396985</v>
      </c>
      <c r="N29" s="9">
        <f t="shared" si="7"/>
        <v>23.759378823292955</v>
      </c>
      <c r="O29" s="8">
        <f t="shared" si="8"/>
        <v>88.120310588353519</v>
      </c>
      <c r="P29" s="9">
        <v>0</v>
      </c>
      <c r="Q29" s="8">
        <f t="shared" si="9"/>
        <v>100</v>
      </c>
      <c r="R29" s="8">
        <f t="shared" si="10"/>
        <v>76.382720000000006</v>
      </c>
      <c r="S29" s="6">
        <f t="shared" si="11"/>
        <v>76.38</v>
      </c>
      <c r="T29" s="11">
        <f t="shared" si="37"/>
        <v>76.38</v>
      </c>
      <c r="U29" s="4">
        <f t="shared" si="13"/>
        <v>20</v>
      </c>
      <c r="V29" s="16">
        <v>14</v>
      </c>
      <c r="W29" s="8">
        <f t="shared" si="14"/>
        <v>64</v>
      </c>
      <c r="X29" s="16">
        <v>57</v>
      </c>
      <c r="Y29" s="8">
        <f t="shared" si="15"/>
        <v>91.066282420749275</v>
      </c>
      <c r="Z29" s="14">
        <v>4.4495449459410601</v>
      </c>
      <c r="AA29" s="8">
        <f t="shared" si="16"/>
        <v>77.752275270294703</v>
      </c>
      <c r="AB29" s="10">
        <v>8.5</v>
      </c>
      <c r="AC29" s="8">
        <f t="shared" si="17"/>
        <v>56.666666666666664</v>
      </c>
      <c r="AD29" s="8">
        <f t="shared" si="18"/>
        <v>72.371309999999994</v>
      </c>
      <c r="AE29" s="10">
        <f t="shared" si="19"/>
        <v>72.37</v>
      </c>
      <c r="AF29" s="5">
        <f t="shared" si="20"/>
        <v>72.37</v>
      </c>
      <c r="AG29" s="4">
        <f t="shared" si="21"/>
        <v>14</v>
      </c>
      <c r="AH29" s="15">
        <v>11</v>
      </c>
      <c r="AI29" s="8">
        <f t="shared" si="22"/>
        <v>16.666666666666664</v>
      </c>
      <c r="AJ29" s="15">
        <v>196</v>
      </c>
      <c r="AK29" s="8">
        <f t="shared" si="23"/>
        <v>6.6985645933014357</v>
      </c>
      <c r="AL29" s="14">
        <v>12.001483181648647</v>
      </c>
      <c r="AM29" s="8">
        <f t="shared" si="24"/>
        <v>19.990112122342353</v>
      </c>
      <c r="AN29" s="10">
        <v>7.5</v>
      </c>
      <c r="AO29" s="8">
        <f t="shared" si="25"/>
        <v>25</v>
      </c>
      <c r="AP29" s="13">
        <f t="shared" si="26"/>
        <v>17.088840000000001</v>
      </c>
      <c r="AQ29" s="12">
        <f t="shared" si="27"/>
        <v>17.09</v>
      </c>
      <c r="AR29" s="11">
        <f t="shared" si="38"/>
        <v>17.09</v>
      </c>
      <c r="AS29" s="4">
        <f t="shared" si="29"/>
        <v>35</v>
      </c>
      <c r="AT29" s="10">
        <v>7</v>
      </c>
      <c r="AU29" s="8">
        <f t="shared" si="30"/>
        <v>38.888888888888893</v>
      </c>
      <c r="AV29" s="10">
        <v>392</v>
      </c>
      <c r="AW29" s="8">
        <f t="shared" si="31"/>
        <v>77.704918032786878</v>
      </c>
      <c r="AX29" s="9">
        <v>26.234500000000001</v>
      </c>
      <c r="AY29" s="8">
        <f t="shared" si="32"/>
        <v>70.602362204724415</v>
      </c>
      <c r="AZ29" s="7">
        <f t="shared" si="33"/>
        <v>62.398719999999997</v>
      </c>
      <c r="BA29" s="6">
        <f t="shared" si="34"/>
        <v>62.4</v>
      </c>
      <c r="BB29" s="5">
        <f t="shared" si="35"/>
        <v>62.4</v>
      </c>
      <c r="BC29" s="4">
        <f t="shared" si="36"/>
        <v>6</v>
      </c>
    </row>
    <row r="30" spans="1:55" ht="14.4" customHeight="1" x14ac:dyDescent="0.3">
      <c r="A30" s="17" t="s">
        <v>39</v>
      </c>
      <c r="B30" s="17" t="s">
        <v>38</v>
      </c>
      <c r="C30" s="17" t="s">
        <v>1</v>
      </c>
      <c r="D30" s="10">
        <v>11</v>
      </c>
      <c r="E30" s="8">
        <f t="shared" si="0"/>
        <v>41.17647058823529</v>
      </c>
      <c r="F30" s="10">
        <v>28</v>
      </c>
      <c r="G30" s="8">
        <f t="shared" si="1"/>
        <v>72.361809045226138</v>
      </c>
      <c r="H30" s="9">
        <v>25.427958178020852</v>
      </c>
      <c r="I30" s="8">
        <f t="shared" si="2"/>
        <v>87.286020910989578</v>
      </c>
      <c r="J30" s="10">
        <f t="shared" si="3"/>
        <v>11</v>
      </c>
      <c r="K30" s="8">
        <f t="shared" si="4"/>
        <v>41.17647058823529</v>
      </c>
      <c r="L30" s="10">
        <f t="shared" si="5"/>
        <v>28</v>
      </c>
      <c r="M30" s="8">
        <f t="shared" si="6"/>
        <v>72.361809045226138</v>
      </c>
      <c r="N30" s="9">
        <f t="shared" si="7"/>
        <v>25.427958178020852</v>
      </c>
      <c r="O30" s="8">
        <f t="shared" si="8"/>
        <v>87.286020910989578</v>
      </c>
      <c r="P30" s="9">
        <v>0</v>
      </c>
      <c r="Q30" s="8">
        <f t="shared" si="9"/>
        <v>100</v>
      </c>
      <c r="R30" s="8">
        <f t="shared" si="10"/>
        <v>75.20608</v>
      </c>
      <c r="S30" s="6">
        <f t="shared" si="11"/>
        <v>75.209999999999994</v>
      </c>
      <c r="T30" s="11">
        <f>ROUND(25%*Q30+12.5%*E30+12.5%*G30+12.5%*I30+12.5%*K30+12.5%*M30+12.5%*O30,2)</f>
        <v>75.209999999999994</v>
      </c>
      <c r="U30" s="4">
        <f t="shared" si="13"/>
        <v>28</v>
      </c>
      <c r="V30" s="16">
        <v>12</v>
      </c>
      <c r="W30" s="8">
        <f t="shared" si="14"/>
        <v>72</v>
      </c>
      <c r="X30" s="16">
        <v>61</v>
      </c>
      <c r="Y30" s="8">
        <f t="shared" si="15"/>
        <v>89.913544668587903</v>
      </c>
      <c r="Z30" s="14">
        <v>7.1734543931078321</v>
      </c>
      <c r="AA30" s="8">
        <f t="shared" si="16"/>
        <v>64.13272803446084</v>
      </c>
      <c r="AB30" s="10">
        <v>8</v>
      </c>
      <c r="AC30" s="8">
        <f t="shared" si="17"/>
        <v>53.333333333333336</v>
      </c>
      <c r="AD30" s="8">
        <f t="shared" si="18"/>
        <v>69.844899999999996</v>
      </c>
      <c r="AE30" s="10">
        <f t="shared" si="19"/>
        <v>69.84</v>
      </c>
      <c r="AF30" s="5">
        <f t="shared" si="20"/>
        <v>69.84</v>
      </c>
      <c r="AG30" s="4">
        <f t="shared" si="21"/>
        <v>22</v>
      </c>
      <c r="AH30" s="15">
        <v>11</v>
      </c>
      <c r="AI30" s="8">
        <f t="shared" si="22"/>
        <v>16.666666666666664</v>
      </c>
      <c r="AJ30" s="15">
        <v>35</v>
      </c>
      <c r="AK30" s="8">
        <f t="shared" si="23"/>
        <v>83.732057416267949</v>
      </c>
      <c r="AL30" s="14">
        <v>15.342985756249622</v>
      </c>
      <c r="AM30" s="8">
        <f t="shared" si="24"/>
        <v>0</v>
      </c>
      <c r="AN30" s="10">
        <v>5</v>
      </c>
      <c r="AO30" s="8">
        <f t="shared" si="25"/>
        <v>16.666666666666664</v>
      </c>
      <c r="AP30" s="13">
        <f t="shared" si="26"/>
        <v>29.266349999999999</v>
      </c>
      <c r="AQ30" s="12">
        <f t="shared" si="27"/>
        <v>29.27</v>
      </c>
      <c r="AR30" s="11">
        <f>ROUND(AVERAGE(AI30,AK30,AM30,AO30),2)</f>
        <v>29.27</v>
      </c>
      <c r="AS30" s="4">
        <f t="shared" si="29"/>
        <v>14</v>
      </c>
      <c r="AT30" s="10">
        <v>7</v>
      </c>
      <c r="AU30" s="8">
        <f t="shared" si="30"/>
        <v>38.888888888888893</v>
      </c>
      <c r="AV30" s="10">
        <v>464</v>
      </c>
      <c r="AW30" s="8">
        <f t="shared" si="31"/>
        <v>71.803278688524586</v>
      </c>
      <c r="AX30" s="9">
        <v>36.549849999999999</v>
      </c>
      <c r="AY30" s="8">
        <f t="shared" si="32"/>
        <v>58.999043869516314</v>
      </c>
      <c r="AZ30" s="7">
        <f t="shared" si="33"/>
        <v>56.563740000000003</v>
      </c>
      <c r="BA30" s="6">
        <f t="shared" si="34"/>
        <v>56.56</v>
      </c>
      <c r="BB30" s="5">
        <f t="shared" si="35"/>
        <v>56.56</v>
      </c>
      <c r="BC30" s="4">
        <f t="shared" si="36"/>
        <v>18</v>
      </c>
    </row>
    <row r="31" spans="1:55" ht="14.4" customHeight="1" x14ac:dyDescent="0.3">
      <c r="A31" s="17" t="s">
        <v>36</v>
      </c>
      <c r="B31" s="17" t="s">
        <v>35</v>
      </c>
      <c r="C31" s="17" t="s">
        <v>1</v>
      </c>
      <c r="D31" s="10">
        <v>11</v>
      </c>
      <c r="E31" s="8">
        <f t="shared" si="0"/>
        <v>41.17647058823529</v>
      </c>
      <c r="F31" s="10">
        <v>28</v>
      </c>
      <c r="G31" s="8">
        <f t="shared" si="1"/>
        <v>72.361809045226138</v>
      </c>
      <c r="H31" s="9">
        <v>28.36651181940276</v>
      </c>
      <c r="I31" s="8">
        <f t="shared" si="2"/>
        <v>85.816744090298613</v>
      </c>
      <c r="J31" s="10">
        <f t="shared" si="3"/>
        <v>11</v>
      </c>
      <c r="K31" s="8">
        <f t="shared" si="4"/>
        <v>41.17647058823529</v>
      </c>
      <c r="L31" s="10">
        <f t="shared" si="5"/>
        <v>28</v>
      </c>
      <c r="M31" s="8">
        <f t="shared" si="6"/>
        <v>72.361809045226138</v>
      </c>
      <c r="N31" s="9">
        <f t="shared" si="7"/>
        <v>28.36651181940276</v>
      </c>
      <c r="O31" s="8">
        <f t="shared" si="8"/>
        <v>85.816744090298613</v>
      </c>
      <c r="P31" s="9">
        <v>0</v>
      </c>
      <c r="Q31" s="8">
        <f t="shared" si="9"/>
        <v>100</v>
      </c>
      <c r="R31" s="8">
        <f t="shared" si="10"/>
        <v>74.838759999999994</v>
      </c>
      <c r="S31" s="6">
        <f t="shared" si="11"/>
        <v>74.84</v>
      </c>
      <c r="T31" s="11">
        <f t="shared" ref="T31:T44" si="39">+ROUND(R31,2)</f>
        <v>74.84</v>
      </c>
      <c r="U31" s="4">
        <f t="shared" si="13"/>
        <v>29</v>
      </c>
      <c r="V31" s="16">
        <v>14</v>
      </c>
      <c r="W31" s="8">
        <f t="shared" si="14"/>
        <v>64</v>
      </c>
      <c r="X31" s="16">
        <v>54</v>
      </c>
      <c r="Y31" s="8">
        <f t="shared" si="15"/>
        <v>91.930835734870314</v>
      </c>
      <c r="Z31" s="14">
        <v>7.1089823408182085</v>
      </c>
      <c r="AA31" s="8">
        <f t="shared" si="16"/>
        <v>64.455088295908951</v>
      </c>
      <c r="AB31" s="10">
        <v>7.5</v>
      </c>
      <c r="AC31" s="8">
        <f t="shared" si="17"/>
        <v>50</v>
      </c>
      <c r="AD31" s="8">
        <f t="shared" si="18"/>
        <v>67.59648</v>
      </c>
      <c r="AE31" s="10">
        <f t="shared" si="19"/>
        <v>67.599999999999994</v>
      </c>
      <c r="AF31" s="5">
        <f t="shared" si="20"/>
        <v>67.599999999999994</v>
      </c>
      <c r="AG31" s="4">
        <f t="shared" si="21"/>
        <v>26</v>
      </c>
      <c r="AH31" s="15">
        <v>10</v>
      </c>
      <c r="AI31" s="8">
        <f t="shared" si="22"/>
        <v>25</v>
      </c>
      <c r="AJ31" s="15">
        <v>75</v>
      </c>
      <c r="AK31" s="8">
        <f t="shared" si="23"/>
        <v>64.593301435406701</v>
      </c>
      <c r="AL31" s="14">
        <v>19.774159082432352</v>
      </c>
      <c r="AM31" s="8">
        <f t="shared" si="24"/>
        <v>0</v>
      </c>
      <c r="AN31" s="10">
        <v>4</v>
      </c>
      <c r="AO31" s="8">
        <f t="shared" si="25"/>
        <v>13.333333333333334</v>
      </c>
      <c r="AP31" s="13">
        <f t="shared" si="26"/>
        <v>25.731660000000002</v>
      </c>
      <c r="AQ31" s="12">
        <f t="shared" si="27"/>
        <v>25.73</v>
      </c>
      <c r="AR31" s="11">
        <f t="shared" ref="AR31:AR44" si="40">+ROUND(AP31,2)</f>
        <v>25.73</v>
      </c>
      <c r="AS31" s="4">
        <f t="shared" si="29"/>
        <v>18</v>
      </c>
      <c r="AT31" s="10">
        <v>7</v>
      </c>
      <c r="AU31" s="8">
        <f t="shared" si="30"/>
        <v>38.888888888888893</v>
      </c>
      <c r="AV31" s="10">
        <v>774</v>
      </c>
      <c r="AW31" s="8">
        <f t="shared" si="31"/>
        <v>46.393442622950822</v>
      </c>
      <c r="AX31" s="9">
        <v>30.026967000000006</v>
      </c>
      <c r="AY31" s="8">
        <f t="shared" si="32"/>
        <v>66.336370078740146</v>
      </c>
      <c r="AZ31" s="7">
        <f t="shared" si="33"/>
        <v>50.539569999999998</v>
      </c>
      <c r="BA31" s="6">
        <f t="shared" si="34"/>
        <v>50.54</v>
      </c>
      <c r="BB31" s="5">
        <f t="shared" si="35"/>
        <v>50.54</v>
      </c>
      <c r="BC31" s="4">
        <f t="shared" si="36"/>
        <v>30</v>
      </c>
    </row>
    <row r="32" spans="1:55" ht="14.4" customHeight="1" x14ac:dyDescent="0.3">
      <c r="A32" s="17" t="s">
        <v>18</v>
      </c>
      <c r="B32" s="17" t="s">
        <v>18</v>
      </c>
      <c r="C32" s="17" t="s">
        <v>1</v>
      </c>
      <c r="D32" s="10">
        <v>8</v>
      </c>
      <c r="E32" s="8">
        <f t="shared" si="0"/>
        <v>58.82352941176471</v>
      </c>
      <c r="F32" s="10">
        <v>10</v>
      </c>
      <c r="G32" s="8">
        <f t="shared" si="1"/>
        <v>90.452261306532662</v>
      </c>
      <c r="H32" s="9">
        <v>29.191531611462665</v>
      </c>
      <c r="I32" s="8">
        <f t="shared" si="2"/>
        <v>85.404234194268668</v>
      </c>
      <c r="J32" s="10">
        <f t="shared" si="3"/>
        <v>8</v>
      </c>
      <c r="K32" s="8">
        <f t="shared" si="4"/>
        <v>58.82352941176471</v>
      </c>
      <c r="L32" s="10">
        <f t="shared" si="5"/>
        <v>10</v>
      </c>
      <c r="M32" s="8">
        <f t="shared" si="6"/>
        <v>90.452261306532662</v>
      </c>
      <c r="N32" s="9">
        <f t="shared" si="7"/>
        <v>29.191531611462665</v>
      </c>
      <c r="O32" s="8">
        <f t="shared" si="8"/>
        <v>85.404234194268668</v>
      </c>
      <c r="P32" s="9">
        <v>0</v>
      </c>
      <c r="Q32" s="8">
        <f t="shared" si="9"/>
        <v>100</v>
      </c>
      <c r="R32" s="8">
        <f t="shared" si="10"/>
        <v>83.670010000000005</v>
      </c>
      <c r="S32" s="6">
        <f t="shared" si="11"/>
        <v>83.67</v>
      </c>
      <c r="T32" s="11">
        <f t="shared" si="39"/>
        <v>83.67</v>
      </c>
      <c r="U32" s="4">
        <f t="shared" si="13"/>
        <v>2</v>
      </c>
      <c r="V32" s="16">
        <v>17</v>
      </c>
      <c r="W32" s="8">
        <f t="shared" si="14"/>
        <v>52</v>
      </c>
      <c r="X32" s="16">
        <v>118</v>
      </c>
      <c r="Y32" s="8">
        <f t="shared" si="15"/>
        <v>73.487031700288185</v>
      </c>
      <c r="Z32" s="14">
        <v>29.750301209397438</v>
      </c>
      <c r="AA32" s="8">
        <f t="shared" si="16"/>
        <v>0</v>
      </c>
      <c r="AB32" s="10">
        <v>12</v>
      </c>
      <c r="AC32" s="8">
        <f t="shared" si="17"/>
        <v>80</v>
      </c>
      <c r="AD32" s="8">
        <f t="shared" si="18"/>
        <v>51.371760000000002</v>
      </c>
      <c r="AE32" s="10">
        <f t="shared" si="19"/>
        <v>51.37</v>
      </c>
      <c r="AF32" s="5">
        <f t="shared" si="20"/>
        <v>51.37</v>
      </c>
      <c r="AG32" s="4">
        <f t="shared" si="21"/>
        <v>37</v>
      </c>
      <c r="AH32" s="15">
        <v>12</v>
      </c>
      <c r="AI32" s="8">
        <f t="shared" si="22"/>
        <v>8.3333333333333321</v>
      </c>
      <c r="AJ32" s="15">
        <v>105</v>
      </c>
      <c r="AK32" s="8">
        <f t="shared" si="23"/>
        <v>50.239234449760758</v>
      </c>
      <c r="AL32" s="14">
        <v>11.148866942074701</v>
      </c>
      <c r="AM32" s="8">
        <f t="shared" si="24"/>
        <v>25.67422038616866</v>
      </c>
      <c r="AN32" s="10">
        <v>8</v>
      </c>
      <c r="AO32" s="8">
        <f t="shared" si="25"/>
        <v>26.666666666666668</v>
      </c>
      <c r="AP32" s="13">
        <f t="shared" si="26"/>
        <v>27.728359999999999</v>
      </c>
      <c r="AQ32" s="12">
        <f t="shared" si="27"/>
        <v>27.73</v>
      </c>
      <c r="AR32" s="11">
        <f t="shared" si="40"/>
        <v>27.73</v>
      </c>
      <c r="AS32" s="4">
        <f t="shared" si="29"/>
        <v>16</v>
      </c>
      <c r="AT32" s="10">
        <v>8</v>
      </c>
      <c r="AU32" s="8">
        <f t="shared" si="30"/>
        <v>44.444444444444443</v>
      </c>
      <c r="AV32" s="10">
        <v>447</v>
      </c>
      <c r="AW32" s="8">
        <f t="shared" si="31"/>
        <v>73.196721311475414</v>
      </c>
      <c r="AX32" s="9">
        <v>42</v>
      </c>
      <c r="AY32" s="8">
        <f t="shared" si="32"/>
        <v>52.868391451068611</v>
      </c>
      <c r="AZ32" s="7">
        <f t="shared" si="33"/>
        <v>56.83652</v>
      </c>
      <c r="BA32" s="6">
        <f t="shared" si="34"/>
        <v>56.84</v>
      </c>
      <c r="BB32" s="5">
        <f t="shared" si="35"/>
        <v>56.84</v>
      </c>
      <c r="BC32" s="4">
        <f t="shared" si="36"/>
        <v>16</v>
      </c>
    </row>
    <row r="33" spans="1:55" ht="14.4" customHeight="1" x14ac:dyDescent="0.3">
      <c r="A33" s="17" t="s">
        <v>12</v>
      </c>
      <c r="B33" s="17" t="s">
        <v>33</v>
      </c>
      <c r="C33" s="17" t="s">
        <v>1</v>
      </c>
      <c r="D33" s="10">
        <v>10</v>
      </c>
      <c r="E33" s="8">
        <f t="shared" si="0"/>
        <v>47.058823529411761</v>
      </c>
      <c r="F33" s="10">
        <v>19</v>
      </c>
      <c r="G33" s="8">
        <f t="shared" si="1"/>
        <v>81.4070351758794</v>
      </c>
      <c r="H33" s="9">
        <v>30.118520141867055</v>
      </c>
      <c r="I33" s="8">
        <f t="shared" si="2"/>
        <v>84.940739929066467</v>
      </c>
      <c r="J33" s="10">
        <f t="shared" si="3"/>
        <v>10</v>
      </c>
      <c r="K33" s="8">
        <f t="shared" si="4"/>
        <v>47.058823529411761</v>
      </c>
      <c r="L33" s="10">
        <f t="shared" si="5"/>
        <v>19</v>
      </c>
      <c r="M33" s="8">
        <f t="shared" si="6"/>
        <v>81.4070351758794</v>
      </c>
      <c r="N33" s="9">
        <f t="shared" si="7"/>
        <v>30.118520141867055</v>
      </c>
      <c r="O33" s="8">
        <f t="shared" si="8"/>
        <v>84.940739929066467</v>
      </c>
      <c r="P33" s="9">
        <v>0</v>
      </c>
      <c r="Q33" s="8">
        <f t="shared" si="9"/>
        <v>100</v>
      </c>
      <c r="R33" s="8">
        <f t="shared" si="10"/>
        <v>78.351650000000006</v>
      </c>
      <c r="S33" s="6">
        <f t="shared" si="11"/>
        <v>78.349999999999994</v>
      </c>
      <c r="T33" s="11">
        <f t="shared" si="39"/>
        <v>78.349999999999994</v>
      </c>
      <c r="U33" s="4">
        <f t="shared" si="13"/>
        <v>10</v>
      </c>
      <c r="V33" s="16">
        <v>16</v>
      </c>
      <c r="W33" s="8">
        <f t="shared" si="14"/>
        <v>56.000000000000007</v>
      </c>
      <c r="X33" s="16">
        <v>66</v>
      </c>
      <c r="Y33" s="8">
        <f t="shared" si="15"/>
        <v>88.472622478386171</v>
      </c>
      <c r="Z33" s="14">
        <v>10.665299678632207</v>
      </c>
      <c r="AA33" s="8">
        <f t="shared" si="16"/>
        <v>46.673501606838961</v>
      </c>
      <c r="AB33" s="10">
        <v>8</v>
      </c>
      <c r="AC33" s="8">
        <f t="shared" si="17"/>
        <v>53.333333333333336</v>
      </c>
      <c r="AD33" s="8">
        <f t="shared" si="18"/>
        <v>61.119860000000003</v>
      </c>
      <c r="AE33" s="10">
        <f t="shared" si="19"/>
        <v>61.12</v>
      </c>
      <c r="AF33" s="5">
        <f t="shared" si="20"/>
        <v>61.12</v>
      </c>
      <c r="AG33" s="4">
        <f t="shared" si="21"/>
        <v>34</v>
      </c>
      <c r="AH33" s="15">
        <v>12</v>
      </c>
      <c r="AI33" s="8">
        <f t="shared" si="22"/>
        <v>8.3333333333333321</v>
      </c>
      <c r="AJ33" s="15">
        <v>105</v>
      </c>
      <c r="AK33" s="8">
        <f t="shared" si="23"/>
        <v>50.239234449760758</v>
      </c>
      <c r="AL33" s="14">
        <v>10.861238623648527</v>
      </c>
      <c r="AM33" s="8">
        <f t="shared" si="24"/>
        <v>27.591742509009819</v>
      </c>
      <c r="AN33" s="10">
        <v>3</v>
      </c>
      <c r="AO33" s="8">
        <f t="shared" si="25"/>
        <v>10</v>
      </c>
      <c r="AP33" s="13">
        <f t="shared" si="26"/>
        <v>24.041080000000001</v>
      </c>
      <c r="AQ33" s="12">
        <f t="shared" si="27"/>
        <v>24.04</v>
      </c>
      <c r="AR33" s="11">
        <f t="shared" si="40"/>
        <v>24.04</v>
      </c>
      <c r="AS33" s="4">
        <f t="shared" si="29"/>
        <v>22</v>
      </c>
      <c r="AT33" s="10">
        <v>7</v>
      </c>
      <c r="AU33" s="8">
        <f t="shared" si="30"/>
        <v>38.888888888888893</v>
      </c>
      <c r="AV33" s="10">
        <v>410</v>
      </c>
      <c r="AW33" s="8">
        <f t="shared" si="31"/>
        <v>76.229508196721312</v>
      </c>
      <c r="AX33" s="9">
        <v>36.420400000000001</v>
      </c>
      <c r="AY33" s="8">
        <f t="shared" si="32"/>
        <v>59.144656917885264</v>
      </c>
      <c r="AZ33" s="7">
        <f t="shared" si="33"/>
        <v>58.087679999999999</v>
      </c>
      <c r="BA33" s="6">
        <f t="shared" si="34"/>
        <v>58.09</v>
      </c>
      <c r="BB33" s="5">
        <f t="shared" si="35"/>
        <v>58.09</v>
      </c>
      <c r="BC33" s="4">
        <f t="shared" si="36"/>
        <v>14</v>
      </c>
    </row>
    <row r="34" spans="1:55" ht="14.4" customHeight="1" x14ac:dyDescent="0.3">
      <c r="A34" s="17" t="s">
        <v>31</v>
      </c>
      <c r="B34" s="17" t="s">
        <v>30</v>
      </c>
      <c r="C34" s="17" t="s">
        <v>1</v>
      </c>
      <c r="D34" s="10">
        <v>10</v>
      </c>
      <c r="E34" s="8">
        <f t="shared" si="0"/>
        <v>47.058823529411761</v>
      </c>
      <c r="F34" s="10">
        <v>25</v>
      </c>
      <c r="G34" s="8">
        <f t="shared" si="1"/>
        <v>75.376884422110564</v>
      </c>
      <c r="H34" s="9">
        <v>29.32131000571928</v>
      </c>
      <c r="I34" s="8">
        <f t="shared" si="2"/>
        <v>85.339344997140358</v>
      </c>
      <c r="J34" s="10">
        <f t="shared" si="3"/>
        <v>10</v>
      </c>
      <c r="K34" s="8">
        <f t="shared" si="4"/>
        <v>47.058823529411761</v>
      </c>
      <c r="L34" s="10">
        <f t="shared" si="5"/>
        <v>25</v>
      </c>
      <c r="M34" s="8">
        <f t="shared" si="6"/>
        <v>75.376884422110564</v>
      </c>
      <c r="N34" s="9">
        <f t="shared" si="7"/>
        <v>29.32131000571928</v>
      </c>
      <c r="O34" s="8">
        <f t="shared" si="8"/>
        <v>85.339344997140358</v>
      </c>
      <c r="P34" s="9">
        <v>0</v>
      </c>
      <c r="Q34" s="8">
        <f t="shared" si="9"/>
        <v>100</v>
      </c>
      <c r="R34" s="8">
        <f t="shared" si="10"/>
        <v>76.943759999999997</v>
      </c>
      <c r="S34" s="6">
        <f t="shared" si="11"/>
        <v>76.94</v>
      </c>
      <c r="T34" s="11">
        <f t="shared" si="39"/>
        <v>76.94</v>
      </c>
      <c r="U34" s="4">
        <f t="shared" si="13"/>
        <v>17</v>
      </c>
      <c r="V34" s="16">
        <v>11</v>
      </c>
      <c r="W34" s="8">
        <f t="shared" si="14"/>
        <v>76</v>
      </c>
      <c r="X34" s="16">
        <v>53</v>
      </c>
      <c r="Y34" s="8">
        <f t="shared" si="15"/>
        <v>92.21902017291066</v>
      </c>
      <c r="Z34" s="14">
        <v>3.8793209293022262</v>
      </c>
      <c r="AA34" s="8">
        <f t="shared" si="16"/>
        <v>80.603395353488878</v>
      </c>
      <c r="AB34" s="10">
        <v>10.5</v>
      </c>
      <c r="AC34" s="8">
        <f t="shared" si="17"/>
        <v>70</v>
      </c>
      <c r="AD34" s="8">
        <f t="shared" si="18"/>
        <v>79.705600000000004</v>
      </c>
      <c r="AE34" s="10">
        <f t="shared" si="19"/>
        <v>79.709999999999994</v>
      </c>
      <c r="AF34" s="5">
        <f t="shared" si="20"/>
        <v>79.709999999999994</v>
      </c>
      <c r="AG34" s="4">
        <f t="shared" si="21"/>
        <v>1</v>
      </c>
      <c r="AH34" s="15">
        <v>11</v>
      </c>
      <c r="AI34" s="8">
        <f t="shared" si="22"/>
        <v>16.666666666666664</v>
      </c>
      <c r="AJ34" s="15">
        <v>43</v>
      </c>
      <c r="AK34" s="8">
        <f t="shared" si="23"/>
        <v>79.904306220095691</v>
      </c>
      <c r="AL34" s="14">
        <v>13.592698853040437</v>
      </c>
      <c r="AM34" s="8">
        <f t="shared" si="24"/>
        <v>9.3820076463970885</v>
      </c>
      <c r="AN34" s="10">
        <v>5</v>
      </c>
      <c r="AO34" s="8">
        <f t="shared" si="25"/>
        <v>16.666666666666664</v>
      </c>
      <c r="AP34" s="13">
        <f t="shared" si="26"/>
        <v>30.654910000000001</v>
      </c>
      <c r="AQ34" s="12">
        <f t="shared" si="27"/>
        <v>30.65</v>
      </c>
      <c r="AR34" s="11">
        <f t="shared" si="40"/>
        <v>30.65</v>
      </c>
      <c r="AS34" s="4">
        <f t="shared" si="29"/>
        <v>11</v>
      </c>
      <c r="AT34" s="10">
        <v>5.5</v>
      </c>
      <c r="AU34" s="8">
        <f t="shared" si="30"/>
        <v>30.555555555555557</v>
      </c>
      <c r="AV34" s="10">
        <v>515</v>
      </c>
      <c r="AW34" s="8">
        <f t="shared" si="31"/>
        <v>67.622950819672127</v>
      </c>
      <c r="AX34" s="9">
        <v>26.502462755154177</v>
      </c>
      <c r="AY34" s="8">
        <f t="shared" si="32"/>
        <v>70.300941782728714</v>
      </c>
      <c r="AZ34" s="7">
        <f t="shared" si="33"/>
        <v>56.159820000000003</v>
      </c>
      <c r="BA34" s="6">
        <f t="shared" si="34"/>
        <v>56.16</v>
      </c>
      <c r="BB34" s="5">
        <f t="shared" si="35"/>
        <v>56.16</v>
      </c>
      <c r="BC34" s="4">
        <f t="shared" si="36"/>
        <v>19</v>
      </c>
    </row>
    <row r="35" spans="1:55" ht="14.4" customHeight="1" x14ac:dyDescent="0.3">
      <c r="A35" s="17" t="s">
        <v>28</v>
      </c>
      <c r="B35" s="17" t="s">
        <v>27</v>
      </c>
      <c r="C35" s="17" t="s">
        <v>1</v>
      </c>
      <c r="D35" s="10">
        <v>8</v>
      </c>
      <c r="E35" s="8">
        <f t="shared" si="0"/>
        <v>58.82352941176471</v>
      </c>
      <c r="F35" s="10">
        <v>18</v>
      </c>
      <c r="G35" s="8">
        <f t="shared" si="1"/>
        <v>82.412060301507537</v>
      </c>
      <c r="H35" s="9">
        <v>28.950514593557525</v>
      </c>
      <c r="I35" s="8">
        <f t="shared" si="2"/>
        <v>85.524742703221236</v>
      </c>
      <c r="J35" s="10">
        <f t="shared" si="3"/>
        <v>8</v>
      </c>
      <c r="K35" s="8">
        <f t="shared" si="4"/>
        <v>58.82352941176471</v>
      </c>
      <c r="L35" s="10">
        <f t="shared" si="5"/>
        <v>18</v>
      </c>
      <c r="M35" s="8">
        <f t="shared" si="6"/>
        <v>82.412060301507537</v>
      </c>
      <c r="N35" s="9">
        <f t="shared" si="7"/>
        <v>28.950514593557525</v>
      </c>
      <c r="O35" s="8">
        <f t="shared" si="8"/>
        <v>85.524742703221236</v>
      </c>
      <c r="P35" s="9">
        <v>0</v>
      </c>
      <c r="Q35" s="8">
        <f t="shared" si="9"/>
        <v>100</v>
      </c>
      <c r="R35" s="8">
        <f t="shared" si="10"/>
        <v>81.690079999999995</v>
      </c>
      <c r="S35" s="6">
        <f t="shared" si="11"/>
        <v>81.69</v>
      </c>
      <c r="T35" s="11">
        <f t="shared" si="39"/>
        <v>81.69</v>
      </c>
      <c r="U35" s="4">
        <f t="shared" si="13"/>
        <v>4</v>
      </c>
      <c r="V35" s="16">
        <v>12</v>
      </c>
      <c r="W35" s="8">
        <f t="shared" si="14"/>
        <v>72</v>
      </c>
      <c r="X35" s="16">
        <v>51</v>
      </c>
      <c r="Y35" s="8">
        <f t="shared" si="15"/>
        <v>92.795389048991353</v>
      </c>
      <c r="Z35" s="14">
        <v>7.8083692313294666</v>
      </c>
      <c r="AA35" s="8">
        <f t="shared" si="16"/>
        <v>60.958153843352669</v>
      </c>
      <c r="AB35" s="10">
        <v>10</v>
      </c>
      <c r="AC35" s="8">
        <f t="shared" si="17"/>
        <v>66.666666666666657</v>
      </c>
      <c r="AD35" s="8">
        <f t="shared" si="18"/>
        <v>73.105050000000006</v>
      </c>
      <c r="AE35" s="10">
        <f t="shared" si="19"/>
        <v>73.11</v>
      </c>
      <c r="AF35" s="5">
        <f t="shared" si="20"/>
        <v>73.11</v>
      </c>
      <c r="AG35" s="4">
        <f t="shared" si="21"/>
        <v>11</v>
      </c>
      <c r="AH35" s="15">
        <v>12</v>
      </c>
      <c r="AI35" s="8">
        <f t="shared" si="22"/>
        <v>8.3333333333333321</v>
      </c>
      <c r="AJ35" s="15">
        <v>98</v>
      </c>
      <c r="AK35" s="8">
        <f t="shared" si="23"/>
        <v>53.588516746411486</v>
      </c>
      <c r="AL35" s="14">
        <v>14.061181243006692</v>
      </c>
      <c r="AM35" s="8">
        <f t="shared" si="24"/>
        <v>6.2587917132887219</v>
      </c>
      <c r="AN35" s="10">
        <v>5</v>
      </c>
      <c r="AO35" s="8">
        <f t="shared" si="25"/>
        <v>16.666666666666664</v>
      </c>
      <c r="AP35" s="13">
        <f t="shared" si="26"/>
        <v>21.211829999999999</v>
      </c>
      <c r="AQ35" s="12">
        <f t="shared" si="27"/>
        <v>21.21</v>
      </c>
      <c r="AR35" s="11">
        <f t="shared" si="40"/>
        <v>21.21</v>
      </c>
      <c r="AS35" s="4">
        <f t="shared" si="29"/>
        <v>28</v>
      </c>
      <c r="AT35" s="10">
        <v>7</v>
      </c>
      <c r="AU35" s="8">
        <f t="shared" si="30"/>
        <v>38.888888888888893</v>
      </c>
      <c r="AV35" s="10">
        <v>455</v>
      </c>
      <c r="AW35" s="8">
        <f t="shared" si="31"/>
        <v>72.540983606557376</v>
      </c>
      <c r="AX35" s="9">
        <v>39.007000000000005</v>
      </c>
      <c r="AY35" s="8">
        <f t="shared" si="32"/>
        <v>56.235095613048358</v>
      </c>
      <c r="AZ35" s="7">
        <f t="shared" si="33"/>
        <v>55.88832</v>
      </c>
      <c r="BA35" s="6">
        <f t="shared" si="34"/>
        <v>55.89</v>
      </c>
      <c r="BB35" s="5">
        <f t="shared" si="35"/>
        <v>55.89</v>
      </c>
      <c r="BC35" s="4">
        <f t="shared" si="36"/>
        <v>20</v>
      </c>
    </row>
    <row r="36" spans="1:55" ht="14.4" customHeight="1" x14ac:dyDescent="0.3">
      <c r="A36" s="17" t="s">
        <v>7</v>
      </c>
      <c r="B36" s="17" t="s">
        <v>25</v>
      </c>
      <c r="C36" s="17" t="s">
        <v>1</v>
      </c>
      <c r="D36" s="10">
        <v>12</v>
      </c>
      <c r="E36" s="8">
        <f t="shared" si="0"/>
        <v>35.294117647058826</v>
      </c>
      <c r="F36" s="10">
        <v>37</v>
      </c>
      <c r="G36" s="8">
        <f t="shared" si="1"/>
        <v>63.316582914572862</v>
      </c>
      <c r="H36" s="9">
        <v>28.931974822949439</v>
      </c>
      <c r="I36" s="8">
        <f t="shared" si="2"/>
        <v>85.534012588525286</v>
      </c>
      <c r="J36" s="10">
        <f t="shared" si="3"/>
        <v>12</v>
      </c>
      <c r="K36" s="8">
        <f t="shared" si="4"/>
        <v>35.294117647058826</v>
      </c>
      <c r="L36" s="10">
        <f t="shared" si="5"/>
        <v>37</v>
      </c>
      <c r="M36" s="8">
        <f t="shared" si="6"/>
        <v>63.316582914572862</v>
      </c>
      <c r="N36" s="9">
        <f t="shared" si="7"/>
        <v>28.931974822949439</v>
      </c>
      <c r="O36" s="8">
        <f t="shared" si="8"/>
        <v>85.534012588525286</v>
      </c>
      <c r="P36" s="9">
        <v>0</v>
      </c>
      <c r="Q36" s="8">
        <f t="shared" si="9"/>
        <v>100</v>
      </c>
      <c r="R36" s="8">
        <f t="shared" si="10"/>
        <v>71.036180000000002</v>
      </c>
      <c r="S36" s="6">
        <f t="shared" si="11"/>
        <v>71.040000000000006</v>
      </c>
      <c r="T36" s="11">
        <f t="shared" si="39"/>
        <v>71.040000000000006</v>
      </c>
      <c r="U36" s="4">
        <f t="shared" si="13"/>
        <v>37</v>
      </c>
      <c r="V36" s="16">
        <v>11</v>
      </c>
      <c r="W36" s="8">
        <f t="shared" si="14"/>
        <v>76</v>
      </c>
      <c r="X36" s="16">
        <v>53</v>
      </c>
      <c r="Y36" s="8">
        <f t="shared" si="15"/>
        <v>92.21902017291066</v>
      </c>
      <c r="Z36" s="14">
        <v>5.1952794089954777</v>
      </c>
      <c r="AA36" s="8">
        <f t="shared" si="16"/>
        <v>74.023602955022611</v>
      </c>
      <c r="AB36" s="10">
        <v>8</v>
      </c>
      <c r="AC36" s="8">
        <f t="shared" si="17"/>
        <v>53.333333333333336</v>
      </c>
      <c r="AD36" s="8">
        <f t="shared" si="18"/>
        <v>73.893990000000002</v>
      </c>
      <c r="AE36" s="10">
        <f t="shared" si="19"/>
        <v>73.89</v>
      </c>
      <c r="AF36" s="5">
        <f t="shared" si="20"/>
        <v>73.89</v>
      </c>
      <c r="AG36" s="4">
        <f t="shared" si="21"/>
        <v>8</v>
      </c>
      <c r="AH36" s="15">
        <v>13</v>
      </c>
      <c r="AI36" s="8">
        <f t="shared" si="22"/>
        <v>0</v>
      </c>
      <c r="AJ36" s="15">
        <v>53</v>
      </c>
      <c r="AK36" s="8">
        <f t="shared" si="23"/>
        <v>75.119617224880386</v>
      </c>
      <c r="AL36" s="14">
        <v>18.203937476688967</v>
      </c>
      <c r="AM36" s="8">
        <f t="shared" si="24"/>
        <v>0</v>
      </c>
      <c r="AN36" s="10">
        <v>3</v>
      </c>
      <c r="AO36" s="8">
        <f t="shared" si="25"/>
        <v>10</v>
      </c>
      <c r="AP36" s="13">
        <f t="shared" si="26"/>
        <v>21.279900000000001</v>
      </c>
      <c r="AQ36" s="12">
        <f t="shared" si="27"/>
        <v>21.28</v>
      </c>
      <c r="AR36" s="11">
        <f t="shared" si="40"/>
        <v>21.28</v>
      </c>
      <c r="AS36" s="4">
        <f t="shared" si="29"/>
        <v>27</v>
      </c>
      <c r="AT36" s="10">
        <v>7</v>
      </c>
      <c r="AU36" s="8">
        <f t="shared" si="30"/>
        <v>38.888888888888893</v>
      </c>
      <c r="AV36" s="10">
        <v>382</v>
      </c>
      <c r="AW36" s="8">
        <f t="shared" si="31"/>
        <v>78.52459016393442</v>
      </c>
      <c r="AX36" s="9">
        <v>31.37471</v>
      </c>
      <c r="AY36" s="8">
        <f t="shared" si="32"/>
        <v>64.820348706411693</v>
      </c>
      <c r="AZ36" s="7">
        <f t="shared" si="33"/>
        <v>60.744610000000002</v>
      </c>
      <c r="BA36" s="6">
        <f t="shared" si="34"/>
        <v>60.74</v>
      </c>
      <c r="BB36" s="5">
        <f t="shared" si="35"/>
        <v>60.74</v>
      </c>
      <c r="BC36" s="4">
        <f t="shared" si="36"/>
        <v>9</v>
      </c>
    </row>
    <row r="37" spans="1:55" ht="14.4" customHeight="1" x14ac:dyDescent="0.3">
      <c r="A37" s="17" t="s">
        <v>23</v>
      </c>
      <c r="B37" s="17" t="s">
        <v>22</v>
      </c>
      <c r="C37" s="17" t="s">
        <v>1</v>
      </c>
      <c r="D37" s="10">
        <v>11</v>
      </c>
      <c r="E37" s="8">
        <f t="shared" si="0"/>
        <v>41.17647058823529</v>
      </c>
      <c r="F37" s="10">
        <v>37</v>
      </c>
      <c r="G37" s="8">
        <f t="shared" si="1"/>
        <v>63.316582914572862</v>
      </c>
      <c r="H37" s="9">
        <v>29.182261726158622</v>
      </c>
      <c r="I37" s="8">
        <f t="shared" si="2"/>
        <v>85.408869136920686</v>
      </c>
      <c r="J37" s="10">
        <f t="shared" si="3"/>
        <v>11</v>
      </c>
      <c r="K37" s="8">
        <f t="shared" si="4"/>
        <v>41.17647058823529</v>
      </c>
      <c r="L37" s="10">
        <f t="shared" si="5"/>
        <v>37</v>
      </c>
      <c r="M37" s="8">
        <f t="shared" si="6"/>
        <v>63.316582914572862</v>
      </c>
      <c r="N37" s="9">
        <f t="shared" si="7"/>
        <v>29.182261726158622</v>
      </c>
      <c r="O37" s="8">
        <f t="shared" si="8"/>
        <v>85.408869136920686</v>
      </c>
      <c r="P37" s="9">
        <v>0</v>
      </c>
      <c r="Q37" s="8">
        <f t="shared" si="9"/>
        <v>100</v>
      </c>
      <c r="R37" s="8">
        <f t="shared" si="10"/>
        <v>72.475480000000005</v>
      </c>
      <c r="S37" s="6">
        <f t="shared" si="11"/>
        <v>72.48</v>
      </c>
      <c r="T37" s="11">
        <f t="shared" si="39"/>
        <v>72.48</v>
      </c>
      <c r="U37" s="4">
        <f t="shared" si="13"/>
        <v>35</v>
      </c>
      <c r="V37" s="16">
        <v>11</v>
      </c>
      <c r="W37" s="8">
        <f t="shared" si="14"/>
        <v>76</v>
      </c>
      <c r="X37" s="16">
        <v>56</v>
      </c>
      <c r="Y37" s="8">
        <f t="shared" si="15"/>
        <v>91.354466858789635</v>
      </c>
      <c r="Z37" s="14">
        <v>5.9530777007845783</v>
      </c>
      <c r="AA37" s="8">
        <f t="shared" si="16"/>
        <v>70.234611496077108</v>
      </c>
      <c r="AB37" s="10">
        <v>5.5</v>
      </c>
      <c r="AC37" s="8">
        <f t="shared" si="17"/>
        <v>36.666666666666664</v>
      </c>
      <c r="AD37" s="8">
        <f t="shared" si="18"/>
        <v>68.563940000000002</v>
      </c>
      <c r="AE37" s="10">
        <f t="shared" si="19"/>
        <v>68.56</v>
      </c>
      <c r="AF37" s="5">
        <f t="shared" si="20"/>
        <v>68.56</v>
      </c>
      <c r="AG37" s="4">
        <f t="shared" si="21"/>
        <v>24</v>
      </c>
      <c r="AH37" s="15">
        <v>12</v>
      </c>
      <c r="AI37" s="8">
        <f t="shared" si="22"/>
        <v>8.3333333333333321</v>
      </c>
      <c r="AJ37" s="15">
        <v>90</v>
      </c>
      <c r="AK37" s="8">
        <f t="shared" si="23"/>
        <v>57.41626794258373</v>
      </c>
      <c r="AL37" s="14">
        <v>22.120508508952575</v>
      </c>
      <c r="AM37" s="8">
        <f t="shared" si="24"/>
        <v>0</v>
      </c>
      <c r="AN37" s="10">
        <v>4</v>
      </c>
      <c r="AO37" s="8">
        <f t="shared" si="25"/>
        <v>13.333333333333334</v>
      </c>
      <c r="AP37" s="13">
        <f t="shared" si="26"/>
        <v>19.77073</v>
      </c>
      <c r="AQ37" s="12">
        <f t="shared" si="27"/>
        <v>19.77</v>
      </c>
      <c r="AR37" s="11">
        <f t="shared" si="40"/>
        <v>19.77</v>
      </c>
      <c r="AS37" s="4">
        <f t="shared" si="29"/>
        <v>31</v>
      </c>
      <c r="AT37" s="10">
        <v>7</v>
      </c>
      <c r="AU37" s="8">
        <f t="shared" si="30"/>
        <v>38.888888888888893</v>
      </c>
      <c r="AV37" s="10">
        <v>438</v>
      </c>
      <c r="AW37" s="8">
        <f t="shared" si="31"/>
        <v>73.934426229508205</v>
      </c>
      <c r="AX37" s="9">
        <v>30.72776</v>
      </c>
      <c r="AY37" s="8">
        <f t="shared" si="32"/>
        <v>65.548076490438689</v>
      </c>
      <c r="AZ37" s="7">
        <f t="shared" si="33"/>
        <v>59.457129999999999</v>
      </c>
      <c r="BA37" s="6">
        <f t="shared" si="34"/>
        <v>59.46</v>
      </c>
      <c r="BB37" s="5">
        <f t="shared" si="35"/>
        <v>59.46</v>
      </c>
      <c r="BC37" s="4">
        <f t="shared" si="36"/>
        <v>11</v>
      </c>
    </row>
    <row r="38" spans="1:55" ht="14.4" customHeight="1" x14ac:dyDescent="0.3">
      <c r="A38" s="17" t="s">
        <v>20</v>
      </c>
      <c r="B38" s="17" t="s">
        <v>19</v>
      </c>
      <c r="C38" s="17" t="s">
        <v>1</v>
      </c>
      <c r="D38" s="10">
        <v>9</v>
      </c>
      <c r="E38" s="8">
        <f t="shared" si="0"/>
        <v>52.941176470588239</v>
      </c>
      <c r="F38" s="10">
        <v>28</v>
      </c>
      <c r="G38" s="8">
        <f t="shared" si="1"/>
        <v>72.361809045226138</v>
      </c>
      <c r="H38" s="9">
        <v>36.5518205428735</v>
      </c>
      <c r="I38" s="8">
        <f t="shared" si="2"/>
        <v>81.724089728563257</v>
      </c>
      <c r="J38" s="10">
        <f t="shared" si="3"/>
        <v>9</v>
      </c>
      <c r="K38" s="8">
        <f t="shared" si="4"/>
        <v>52.941176470588239</v>
      </c>
      <c r="L38" s="10">
        <f t="shared" si="5"/>
        <v>28</v>
      </c>
      <c r="M38" s="8">
        <f t="shared" si="6"/>
        <v>72.361809045226138</v>
      </c>
      <c r="N38" s="9">
        <f t="shared" si="7"/>
        <v>36.5518205428735</v>
      </c>
      <c r="O38" s="8">
        <f t="shared" si="8"/>
        <v>81.724089728563257</v>
      </c>
      <c r="P38" s="9">
        <v>0</v>
      </c>
      <c r="Q38" s="8">
        <f t="shared" si="9"/>
        <v>100</v>
      </c>
      <c r="R38" s="8">
        <f t="shared" si="10"/>
        <v>76.756770000000003</v>
      </c>
      <c r="S38" s="6">
        <f t="shared" si="11"/>
        <v>76.760000000000005</v>
      </c>
      <c r="T38" s="11">
        <f t="shared" si="39"/>
        <v>76.760000000000005</v>
      </c>
      <c r="U38" s="4">
        <f t="shared" si="13"/>
        <v>18</v>
      </c>
      <c r="V38" s="16">
        <v>12</v>
      </c>
      <c r="W38" s="8">
        <f t="shared" si="14"/>
        <v>72</v>
      </c>
      <c r="X38" s="16">
        <v>61</v>
      </c>
      <c r="Y38" s="8">
        <f t="shared" si="15"/>
        <v>89.913544668587903</v>
      </c>
      <c r="Z38" s="14">
        <v>10.635380608819778</v>
      </c>
      <c r="AA38" s="8">
        <f t="shared" si="16"/>
        <v>46.823096955901114</v>
      </c>
      <c r="AB38" s="10">
        <v>5.5</v>
      </c>
      <c r="AC38" s="8">
        <f t="shared" si="17"/>
        <v>36.666666666666664</v>
      </c>
      <c r="AD38" s="8">
        <f t="shared" si="18"/>
        <v>61.350830000000002</v>
      </c>
      <c r="AE38" s="10">
        <f t="shared" si="19"/>
        <v>61.35</v>
      </c>
      <c r="AF38" s="5">
        <f t="shared" si="20"/>
        <v>61.35</v>
      </c>
      <c r="AG38" s="4">
        <f t="shared" si="21"/>
        <v>33</v>
      </c>
      <c r="AH38" s="15">
        <v>15</v>
      </c>
      <c r="AI38" s="8">
        <f t="shared" si="22"/>
        <v>0</v>
      </c>
      <c r="AJ38" s="15">
        <v>60</v>
      </c>
      <c r="AK38" s="8">
        <f t="shared" si="23"/>
        <v>71.770334928229659</v>
      </c>
      <c r="AL38" s="14">
        <v>23.324445985641535</v>
      </c>
      <c r="AM38" s="8">
        <f t="shared" si="24"/>
        <v>0</v>
      </c>
      <c r="AN38" s="10">
        <v>5</v>
      </c>
      <c r="AO38" s="8">
        <f t="shared" si="25"/>
        <v>16.666666666666664</v>
      </c>
      <c r="AP38" s="13">
        <f t="shared" si="26"/>
        <v>22.109249999999999</v>
      </c>
      <c r="AQ38" s="12">
        <f t="shared" si="27"/>
        <v>22.11</v>
      </c>
      <c r="AR38" s="11">
        <f t="shared" si="40"/>
        <v>22.11</v>
      </c>
      <c r="AS38" s="4">
        <f t="shared" si="29"/>
        <v>25</v>
      </c>
      <c r="AT38" s="10">
        <v>5.5</v>
      </c>
      <c r="AU38" s="8">
        <f t="shared" si="30"/>
        <v>30.555555555555557</v>
      </c>
      <c r="AV38" s="10">
        <v>469</v>
      </c>
      <c r="AW38" s="8">
        <f t="shared" si="31"/>
        <v>71.393442622950815</v>
      </c>
      <c r="AX38" s="9">
        <v>37.196769999999994</v>
      </c>
      <c r="AY38" s="8">
        <f t="shared" si="32"/>
        <v>58.271349831271088</v>
      </c>
      <c r="AZ38" s="7">
        <f t="shared" si="33"/>
        <v>53.406779999999998</v>
      </c>
      <c r="BA38" s="6">
        <f t="shared" si="34"/>
        <v>53.41</v>
      </c>
      <c r="BB38" s="5">
        <f t="shared" si="35"/>
        <v>53.41</v>
      </c>
      <c r="BC38" s="4">
        <f t="shared" si="36"/>
        <v>25</v>
      </c>
    </row>
    <row r="39" spans="1:55" ht="14.4" customHeight="1" x14ac:dyDescent="0.3">
      <c r="A39" s="17" t="s">
        <v>17</v>
      </c>
      <c r="B39" s="17" t="s">
        <v>16</v>
      </c>
      <c r="C39" s="17" t="s">
        <v>1</v>
      </c>
      <c r="D39" s="10">
        <v>11</v>
      </c>
      <c r="E39" s="8">
        <f t="shared" si="0"/>
        <v>41.17647058823529</v>
      </c>
      <c r="F39" s="10">
        <v>26</v>
      </c>
      <c r="G39" s="8">
        <f t="shared" si="1"/>
        <v>74.371859296482413</v>
      </c>
      <c r="H39" s="9">
        <v>27.281935238829629</v>
      </c>
      <c r="I39" s="8">
        <f t="shared" si="2"/>
        <v>86.359032380585191</v>
      </c>
      <c r="J39" s="10">
        <f t="shared" si="3"/>
        <v>11</v>
      </c>
      <c r="K39" s="8">
        <f t="shared" si="4"/>
        <v>41.17647058823529</v>
      </c>
      <c r="L39" s="10">
        <f t="shared" si="5"/>
        <v>26</v>
      </c>
      <c r="M39" s="8">
        <f t="shared" si="6"/>
        <v>74.371859296482413</v>
      </c>
      <c r="N39" s="9">
        <f t="shared" si="7"/>
        <v>27.281935238829629</v>
      </c>
      <c r="O39" s="8">
        <f t="shared" si="8"/>
        <v>86.359032380585191</v>
      </c>
      <c r="P39" s="9">
        <v>0</v>
      </c>
      <c r="Q39" s="8">
        <f t="shared" si="9"/>
        <v>100</v>
      </c>
      <c r="R39" s="8">
        <f t="shared" si="10"/>
        <v>75.476839999999996</v>
      </c>
      <c r="S39" s="6">
        <f t="shared" si="11"/>
        <v>75.48</v>
      </c>
      <c r="T39" s="11">
        <f t="shared" si="39"/>
        <v>75.48</v>
      </c>
      <c r="U39" s="4">
        <f t="shared" si="13"/>
        <v>25</v>
      </c>
      <c r="V39" s="16">
        <v>13</v>
      </c>
      <c r="W39" s="8">
        <f t="shared" si="14"/>
        <v>68</v>
      </c>
      <c r="X39" s="16">
        <v>45</v>
      </c>
      <c r="Y39" s="8">
        <f t="shared" si="15"/>
        <v>94.524495677233432</v>
      </c>
      <c r="Z39" s="14">
        <v>13.538482088849998</v>
      </c>
      <c r="AA39" s="8">
        <f t="shared" si="16"/>
        <v>32.307589555750013</v>
      </c>
      <c r="AB39" s="10">
        <v>9</v>
      </c>
      <c r="AC39" s="8">
        <f t="shared" si="17"/>
        <v>60</v>
      </c>
      <c r="AD39" s="8">
        <f t="shared" si="18"/>
        <v>63.708019999999998</v>
      </c>
      <c r="AE39" s="10">
        <f t="shared" si="19"/>
        <v>63.71</v>
      </c>
      <c r="AF39" s="5">
        <f t="shared" si="20"/>
        <v>63.71</v>
      </c>
      <c r="AG39" s="4">
        <f t="shared" si="21"/>
        <v>30</v>
      </c>
      <c r="AH39" s="15">
        <v>11</v>
      </c>
      <c r="AI39" s="8">
        <f t="shared" si="22"/>
        <v>16.666666666666664</v>
      </c>
      <c r="AJ39" s="15">
        <v>68</v>
      </c>
      <c r="AK39" s="8">
        <f t="shared" si="23"/>
        <v>67.942583732057415</v>
      </c>
      <c r="AL39" s="14">
        <v>16.018539770608086</v>
      </c>
      <c r="AM39" s="8">
        <f t="shared" si="24"/>
        <v>0</v>
      </c>
      <c r="AN39" s="10">
        <v>6.5</v>
      </c>
      <c r="AO39" s="8">
        <f t="shared" si="25"/>
        <v>21.666666666666668</v>
      </c>
      <c r="AP39" s="13">
        <f t="shared" si="26"/>
        <v>26.56898</v>
      </c>
      <c r="AQ39" s="12">
        <f t="shared" si="27"/>
        <v>26.57</v>
      </c>
      <c r="AR39" s="11">
        <f t="shared" si="40"/>
        <v>26.57</v>
      </c>
      <c r="AS39" s="4">
        <f t="shared" si="29"/>
        <v>17</v>
      </c>
      <c r="AT39" s="10">
        <v>6</v>
      </c>
      <c r="AU39" s="8">
        <f t="shared" si="30"/>
        <v>33.333333333333329</v>
      </c>
      <c r="AV39" s="10">
        <v>498</v>
      </c>
      <c r="AW39" s="8">
        <f t="shared" si="31"/>
        <v>69.016393442622942</v>
      </c>
      <c r="AX39" s="9">
        <v>34.609160000000003</v>
      </c>
      <c r="AY39" s="8">
        <f t="shared" si="32"/>
        <v>61.182047244094484</v>
      </c>
      <c r="AZ39" s="7">
        <f t="shared" si="33"/>
        <v>54.510590000000001</v>
      </c>
      <c r="BA39" s="6">
        <f t="shared" si="34"/>
        <v>54.51</v>
      </c>
      <c r="BB39" s="5">
        <f t="shared" si="35"/>
        <v>54.51</v>
      </c>
      <c r="BC39" s="4">
        <f t="shared" si="36"/>
        <v>22</v>
      </c>
    </row>
    <row r="40" spans="1:55" ht="14.4" customHeight="1" x14ac:dyDescent="0.3">
      <c r="A40" s="17" t="s">
        <v>14</v>
      </c>
      <c r="B40" s="17" t="s">
        <v>13</v>
      </c>
      <c r="C40" s="17" t="s">
        <v>1</v>
      </c>
      <c r="D40" s="10">
        <v>10</v>
      </c>
      <c r="E40" s="8">
        <f t="shared" si="0"/>
        <v>47.058823529411761</v>
      </c>
      <c r="F40" s="10">
        <v>15</v>
      </c>
      <c r="G40" s="8">
        <f t="shared" si="1"/>
        <v>85.427135678391963</v>
      </c>
      <c r="H40" s="9">
        <v>29.191531611462665</v>
      </c>
      <c r="I40" s="8">
        <f t="shared" si="2"/>
        <v>85.404234194268668</v>
      </c>
      <c r="J40" s="10">
        <f t="shared" si="3"/>
        <v>10</v>
      </c>
      <c r="K40" s="8">
        <f t="shared" si="4"/>
        <v>47.058823529411761</v>
      </c>
      <c r="L40" s="10">
        <f t="shared" si="5"/>
        <v>15</v>
      </c>
      <c r="M40" s="8">
        <f t="shared" si="6"/>
        <v>85.427135678391963</v>
      </c>
      <c r="N40" s="9">
        <f t="shared" si="7"/>
        <v>29.191531611462665</v>
      </c>
      <c r="O40" s="8">
        <f t="shared" si="8"/>
        <v>85.404234194268668</v>
      </c>
      <c r="P40" s="9">
        <v>0</v>
      </c>
      <c r="Q40" s="8">
        <f t="shared" si="9"/>
        <v>100</v>
      </c>
      <c r="R40" s="8">
        <f t="shared" si="10"/>
        <v>79.472549999999998</v>
      </c>
      <c r="S40" s="6">
        <f t="shared" si="11"/>
        <v>79.47</v>
      </c>
      <c r="T40" s="11">
        <f t="shared" si="39"/>
        <v>79.47</v>
      </c>
      <c r="U40" s="4">
        <f t="shared" si="13"/>
        <v>8</v>
      </c>
      <c r="V40" s="16">
        <v>13</v>
      </c>
      <c r="W40" s="8">
        <f t="shared" si="14"/>
        <v>68</v>
      </c>
      <c r="X40" s="16">
        <v>67</v>
      </c>
      <c r="Y40" s="8">
        <f t="shared" si="15"/>
        <v>88.184438040345825</v>
      </c>
      <c r="Z40" s="14">
        <v>23.017662863288578</v>
      </c>
      <c r="AA40" s="8">
        <f t="shared" si="16"/>
        <v>0</v>
      </c>
      <c r="AB40" s="10">
        <v>8.5</v>
      </c>
      <c r="AC40" s="8">
        <f t="shared" si="17"/>
        <v>56.666666666666664</v>
      </c>
      <c r="AD40" s="8">
        <f t="shared" si="18"/>
        <v>53.212780000000002</v>
      </c>
      <c r="AE40" s="10">
        <f t="shared" si="19"/>
        <v>53.21</v>
      </c>
      <c r="AF40" s="5">
        <f t="shared" si="20"/>
        <v>53.21</v>
      </c>
      <c r="AG40" s="4">
        <f t="shared" si="21"/>
        <v>36</v>
      </c>
      <c r="AH40" s="15">
        <v>12</v>
      </c>
      <c r="AI40" s="8">
        <f t="shared" si="22"/>
        <v>8.3333333333333321</v>
      </c>
      <c r="AJ40" s="15">
        <v>112</v>
      </c>
      <c r="AK40" s="8">
        <f t="shared" si="23"/>
        <v>46.889952153110045</v>
      </c>
      <c r="AL40" s="14">
        <v>25.124216463074188</v>
      </c>
      <c r="AM40" s="8">
        <f t="shared" si="24"/>
        <v>0</v>
      </c>
      <c r="AN40" s="10">
        <v>3</v>
      </c>
      <c r="AO40" s="8">
        <f t="shared" si="25"/>
        <v>10</v>
      </c>
      <c r="AP40" s="13">
        <f t="shared" si="26"/>
        <v>16.305820000000001</v>
      </c>
      <c r="AQ40" s="12">
        <f t="shared" si="27"/>
        <v>16.309999999999999</v>
      </c>
      <c r="AR40" s="11">
        <f t="shared" si="40"/>
        <v>16.309999999999999</v>
      </c>
      <c r="AS40" s="4">
        <f t="shared" si="29"/>
        <v>36</v>
      </c>
      <c r="AT40" s="10">
        <v>6</v>
      </c>
      <c r="AU40" s="8">
        <f t="shared" si="30"/>
        <v>33.333333333333329</v>
      </c>
      <c r="AV40" s="10">
        <v>375</v>
      </c>
      <c r="AW40" s="8">
        <f t="shared" si="31"/>
        <v>79.098360655737707</v>
      </c>
      <c r="AX40" s="9">
        <v>46.703519999999997</v>
      </c>
      <c r="AY40" s="8">
        <f t="shared" si="32"/>
        <v>47.577592800899886</v>
      </c>
      <c r="AZ40" s="7">
        <f t="shared" si="33"/>
        <v>53.33643</v>
      </c>
      <c r="BA40" s="6">
        <f t="shared" si="34"/>
        <v>53.34</v>
      </c>
      <c r="BB40" s="5">
        <f t="shared" si="35"/>
        <v>53.34</v>
      </c>
      <c r="BC40" s="4">
        <f t="shared" si="36"/>
        <v>26</v>
      </c>
    </row>
    <row r="41" spans="1:55" ht="14.4" customHeight="1" x14ac:dyDescent="0.3">
      <c r="A41" s="17" t="s">
        <v>11</v>
      </c>
      <c r="B41" s="17" t="s">
        <v>11</v>
      </c>
      <c r="C41" s="17" t="s">
        <v>1</v>
      </c>
      <c r="D41" s="10">
        <v>11</v>
      </c>
      <c r="E41" s="8">
        <f t="shared" si="0"/>
        <v>41.17647058823529</v>
      </c>
      <c r="F41" s="10">
        <v>30</v>
      </c>
      <c r="G41" s="8">
        <f t="shared" si="1"/>
        <v>70.35175879396985</v>
      </c>
      <c r="H41" s="9">
        <v>32.639928944566989</v>
      </c>
      <c r="I41" s="8">
        <f t="shared" si="2"/>
        <v>83.680035527716512</v>
      </c>
      <c r="J41" s="10">
        <f t="shared" si="3"/>
        <v>11</v>
      </c>
      <c r="K41" s="8">
        <f t="shared" si="4"/>
        <v>41.17647058823529</v>
      </c>
      <c r="L41" s="10">
        <f t="shared" si="5"/>
        <v>30</v>
      </c>
      <c r="M41" s="8">
        <f t="shared" si="6"/>
        <v>70.35175879396985</v>
      </c>
      <c r="N41" s="9">
        <f t="shared" si="7"/>
        <v>32.639928944566989</v>
      </c>
      <c r="O41" s="8">
        <f t="shared" si="8"/>
        <v>83.680035527716512</v>
      </c>
      <c r="P41" s="9">
        <v>0</v>
      </c>
      <c r="Q41" s="8">
        <f t="shared" si="9"/>
        <v>100</v>
      </c>
      <c r="R41" s="8">
        <f t="shared" si="10"/>
        <v>73.802070000000001</v>
      </c>
      <c r="S41" s="6">
        <f t="shared" si="11"/>
        <v>73.8</v>
      </c>
      <c r="T41" s="11">
        <f t="shared" si="39"/>
        <v>73.8</v>
      </c>
      <c r="U41" s="4">
        <f t="shared" si="13"/>
        <v>33</v>
      </c>
      <c r="V41" s="16">
        <v>12</v>
      </c>
      <c r="W41" s="8">
        <f t="shared" si="14"/>
        <v>72</v>
      </c>
      <c r="X41" s="16">
        <v>59</v>
      </c>
      <c r="Y41" s="8">
        <f t="shared" si="15"/>
        <v>90.489913544668582</v>
      </c>
      <c r="Z41" s="14">
        <v>2.6697269675646358</v>
      </c>
      <c r="AA41" s="8">
        <f t="shared" si="16"/>
        <v>86.651365162176816</v>
      </c>
      <c r="AB41" s="10">
        <v>7</v>
      </c>
      <c r="AC41" s="8">
        <f t="shared" si="17"/>
        <v>46.666666666666664</v>
      </c>
      <c r="AD41" s="8">
        <f t="shared" si="18"/>
        <v>73.951989999999995</v>
      </c>
      <c r="AE41" s="10">
        <f t="shared" si="19"/>
        <v>73.95</v>
      </c>
      <c r="AF41" s="5">
        <f t="shared" si="20"/>
        <v>73.95</v>
      </c>
      <c r="AG41" s="4">
        <f t="shared" si="21"/>
        <v>7</v>
      </c>
      <c r="AH41" s="15">
        <v>12</v>
      </c>
      <c r="AI41" s="8">
        <f t="shared" si="22"/>
        <v>8.3333333333333321</v>
      </c>
      <c r="AJ41" s="15">
        <v>85</v>
      </c>
      <c r="AK41" s="8">
        <f t="shared" si="23"/>
        <v>59.808612440191389</v>
      </c>
      <c r="AL41" s="14">
        <v>15.038933518276986</v>
      </c>
      <c r="AM41" s="8">
        <f t="shared" si="24"/>
        <v>0</v>
      </c>
      <c r="AN41" s="10">
        <v>4</v>
      </c>
      <c r="AO41" s="8">
        <f t="shared" si="25"/>
        <v>13.333333333333334</v>
      </c>
      <c r="AP41" s="13">
        <f t="shared" si="26"/>
        <v>20.368819999999999</v>
      </c>
      <c r="AQ41" s="12">
        <f t="shared" si="27"/>
        <v>20.37</v>
      </c>
      <c r="AR41" s="11">
        <f t="shared" si="40"/>
        <v>20.37</v>
      </c>
      <c r="AS41" s="4">
        <f t="shared" si="29"/>
        <v>30</v>
      </c>
      <c r="AT41" s="10">
        <v>7</v>
      </c>
      <c r="AU41" s="8">
        <f t="shared" si="30"/>
        <v>38.888888888888893</v>
      </c>
      <c r="AV41" s="10">
        <v>568</v>
      </c>
      <c r="AW41" s="8">
        <f t="shared" si="31"/>
        <v>63.278688524590166</v>
      </c>
      <c r="AX41" s="9">
        <v>27.1</v>
      </c>
      <c r="AY41" s="8">
        <f t="shared" si="32"/>
        <v>69.628796400449929</v>
      </c>
      <c r="AZ41" s="7">
        <f t="shared" si="33"/>
        <v>57.265459999999997</v>
      </c>
      <c r="BA41" s="6">
        <f t="shared" si="34"/>
        <v>57.27</v>
      </c>
      <c r="BB41" s="5">
        <f t="shared" si="35"/>
        <v>57.27</v>
      </c>
      <c r="BC41" s="4">
        <f t="shared" si="36"/>
        <v>15</v>
      </c>
    </row>
    <row r="42" spans="1:55" ht="14.4" customHeight="1" x14ac:dyDescent="0.3">
      <c r="A42" s="17" t="s">
        <v>9</v>
      </c>
      <c r="B42" s="17" t="s">
        <v>8</v>
      </c>
      <c r="C42" s="17" t="s">
        <v>1</v>
      </c>
      <c r="D42" s="10">
        <v>9</v>
      </c>
      <c r="E42" s="8">
        <f t="shared" si="0"/>
        <v>52.941176470588239</v>
      </c>
      <c r="F42" s="10">
        <v>28</v>
      </c>
      <c r="G42" s="8">
        <f t="shared" si="1"/>
        <v>72.361809045226138</v>
      </c>
      <c r="H42" s="9">
        <v>27.337554550653891</v>
      </c>
      <c r="I42" s="8">
        <f t="shared" si="2"/>
        <v>86.331222724673054</v>
      </c>
      <c r="J42" s="10">
        <f t="shared" si="3"/>
        <v>9</v>
      </c>
      <c r="K42" s="8">
        <f t="shared" si="4"/>
        <v>52.941176470588239</v>
      </c>
      <c r="L42" s="10">
        <f t="shared" si="5"/>
        <v>28</v>
      </c>
      <c r="M42" s="8">
        <f t="shared" si="6"/>
        <v>72.361809045226138</v>
      </c>
      <c r="N42" s="9">
        <f t="shared" si="7"/>
        <v>27.337554550653891</v>
      </c>
      <c r="O42" s="8">
        <f t="shared" si="8"/>
        <v>86.331222724673054</v>
      </c>
      <c r="P42" s="9">
        <v>0</v>
      </c>
      <c r="Q42" s="8">
        <f t="shared" si="9"/>
        <v>100</v>
      </c>
      <c r="R42" s="8">
        <f t="shared" si="10"/>
        <v>77.908550000000005</v>
      </c>
      <c r="S42" s="6">
        <f t="shared" si="11"/>
        <v>77.91</v>
      </c>
      <c r="T42" s="11">
        <f t="shared" si="39"/>
        <v>77.91</v>
      </c>
      <c r="U42" s="4">
        <f t="shared" si="13"/>
        <v>12</v>
      </c>
      <c r="V42" s="16">
        <v>14</v>
      </c>
      <c r="W42" s="8">
        <f t="shared" si="14"/>
        <v>64</v>
      </c>
      <c r="X42" s="16">
        <v>63</v>
      </c>
      <c r="Y42" s="8">
        <f t="shared" si="15"/>
        <v>89.33717579250721</v>
      </c>
      <c r="Z42" s="14">
        <v>4.8926454634743575</v>
      </c>
      <c r="AA42" s="8">
        <f t="shared" si="16"/>
        <v>75.536772682628211</v>
      </c>
      <c r="AB42" s="10">
        <v>8</v>
      </c>
      <c r="AC42" s="8">
        <f t="shared" si="17"/>
        <v>53.333333333333336</v>
      </c>
      <c r="AD42" s="8">
        <f t="shared" si="18"/>
        <v>70.551820000000006</v>
      </c>
      <c r="AE42" s="10">
        <f t="shared" si="19"/>
        <v>70.55</v>
      </c>
      <c r="AF42" s="5">
        <f t="shared" si="20"/>
        <v>70.55</v>
      </c>
      <c r="AG42" s="4">
        <f t="shared" si="21"/>
        <v>20</v>
      </c>
      <c r="AH42" s="15">
        <v>11</v>
      </c>
      <c r="AI42" s="8">
        <f t="shared" si="22"/>
        <v>16.666666666666664</v>
      </c>
      <c r="AJ42" s="15">
        <v>36</v>
      </c>
      <c r="AK42" s="8">
        <f t="shared" si="23"/>
        <v>83.253588516746419</v>
      </c>
      <c r="AL42" s="14">
        <v>15.889105660202496</v>
      </c>
      <c r="AM42" s="8">
        <f t="shared" si="24"/>
        <v>0</v>
      </c>
      <c r="AN42" s="10">
        <v>7.5</v>
      </c>
      <c r="AO42" s="8">
        <f t="shared" si="25"/>
        <v>25</v>
      </c>
      <c r="AP42" s="13">
        <f t="shared" si="26"/>
        <v>31.230060000000002</v>
      </c>
      <c r="AQ42" s="12">
        <f t="shared" si="27"/>
        <v>31.23</v>
      </c>
      <c r="AR42" s="11">
        <f t="shared" si="40"/>
        <v>31.23</v>
      </c>
      <c r="AS42" s="4">
        <f t="shared" si="29"/>
        <v>10</v>
      </c>
      <c r="AT42" s="10">
        <v>7</v>
      </c>
      <c r="AU42" s="8">
        <f t="shared" si="30"/>
        <v>38.888888888888893</v>
      </c>
      <c r="AV42" s="10">
        <v>439</v>
      </c>
      <c r="AW42" s="8">
        <f t="shared" si="31"/>
        <v>73.852459016393439</v>
      </c>
      <c r="AX42" s="9">
        <v>52.937999999999995</v>
      </c>
      <c r="AY42" s="8">
        <f t="shared" si="32"/>
        <v>40.564679415073115</v>
      </c>
      <c r="AZ42" s="7">
        <f t="shared" si="33"/>
        <v>51.10201</v>
      </c>
      <c r="BA42" s="6">
        <f t="shared" si="34"/>
        <v>51.1</v>
      </c>
      <c r="BB42" s="5">
        <f t="shared" si="35"/>
        <v>51.1</v>
      </c>
      <c r="BC42" s="4">
        <f t="shared" si="36"/>
        <v>29</v>
      </c>
    </row>
    <row r="43" spans="1:55" ht="14.4" customHeight="1" x14ac:dyDescent="0.3">
      <c r="A43" s="17" t="s">
        <v>6</v>
      </c>
      <c r="B43" s="17" t="s">
        <v>5</v>
      </c>
      <c r="C43" s="17" t="s">
        <v>1</v>
      </c>
      <c r="D43" s="10">
        <v>10</v>
      </c>
      <c r="E43" s="8">
        <f t="shared" si="0"/>
        <v>47.058823529411761</v>
      </c>
      <c r="F43" s="10">
        <v>22</v>
      </c>
      <c r="G43" s="8">
        <f t="shared" si="1"/>
        <v>78.391959798994975</v>
      </c>
      <c r="H43" s="9">
        <v>26.540423216301939</v>
      </c>
      <c r="I43" s="8">
        <f t="shared" si="2"/>
        <v>86.729788391849027</v>
      </c>
      <c r="J43" s="10">
        <f t="shared" si="3"/>
        <v>10</v>
      </c>
      <c r="K43" s="8">
        <f t="shared" si="4"/>
        <v>47.058823529411761</v>
      </c>
      <c r="L43" s="10">
        <f t="shared" si="5"/>
        <v>22</v>
      </c>
      <c r="M43" s="8">
        <f t="shared" si="6"/>
        <v>78.391959798994975</v>
      </c>
      <c r="N43" s="9">
        <f t="shared" si="7"/>
        <v>26.540423216301939</v>
      </c>
      <c r="O43" s="8">
        <f t="shared" si="8"/>
        <v>86.729788391849027</v>
      </c>
      <c r="P43" s="9">
        <v>0</v>
      </c>
      <c r="Q43" s="8">
        <f t="shared" si="9"/>
        <v>100</v>
      </c>
      <c r="R43" s="8">
        <f t="shared" si="10"/>
        <v>78.045140000000004</v>
      </c>
      <c r="S43" s="6">
        <f t="shared" si="11"/>
        <v>78.05</v>
      </c>
      <c r="T43" s="11">
        <f t="shared" si="39"/>
        <v>78.05</v>
      </c>
      <c r="U43" s="4">
        <f t="shared" si="13"/>
        <v>11</v>
      </c>
      <c r="V43" s="16">
        <v>18</v>
      </c>
      <c r="W43" s="8">
        <f t="shared" si="14"/>
        <v>48</v>
      </c>
      <c r="X43" s="16">
        <v>52</v>
      </c>
      <c r="Y43" s="8">
        <f t="shared" si="15"/>
        <v>92.507204610951007</v>
      </c>
      <c r="Z43" s="14">
        <v>4.099308378053661</v>
      </c>
      <c r="AA43" s="8">
        <f t="shared" si="16"/>
        <v>79.503458109731696</v>
      </c>
      <c r="AB43" s="10">
        <v>8</v>
      </c>
      <c r="AC43" s="8">
        <f t="shared" si="17"/>
        <v>53.333333333333336</v>
      </c>
      <c r="AD43" s="8">
        <f t="shared" si="18"/>
        <v>68.335999999999999</v>
      </c>
      <c r="AE43" s="10">
        <f t="shared" si="19"/>
        <v>68.34</v>
      </c>
      <c r="AF43" s="5">
        <f t="shared" si="20"/>
        <v>68.34</v>
      </c>
      <c r="AG43" s="4">
        <f t="shared" si="21"/>
        <v>25</v>
      </c>
      <c r="AH43" s="15">
        <v>11</v>
      </c>
      <c r="AI43" s="8">
        <f t="shared" si="22"/>
        <v>16.666666666666664</v>
      </c>
      <c r="AJ43" s="15">
        <v>88</v>
      </c>
      <c r="AK43" s="8">
        <f t="shared" si="23"/>
        <v>58.373205741626798</v>
      </c>
      <c r="AL43" s="14">
        <v>10.051911357702647</v>
      </c>
      <c r="AM43" s="8">
        <f t="shared" si="24"/>
        <v>32.987257615315691</v>
      </c>
      <c r="AN43" s="10">
        <v>6.5</v>
      </c>
      <c r="AO43" s="8">
        <f t="shared" si="25"/>
        <v>21.666666666666668</v>
      </c>
      <c r="AP43" s="13">
        <f t="shared" si="26"/>
        <v>32.423450000000003</v>
      </c>
      <c r="AQ43" s="12">
        <f t="shared" si="27"/>
        <v>32.42</v>
      </c>
      <c r="AR43" s="11">
        <f t="shared" si="40"/>
        <v>32.42</v>
      </c>
      <c r="AS43" s="4">
        <f t="shared" si="29"/>
        <v>8</v>
      </c>
      <c r="AT43" s="10">
        <v>6</v>
      </c>
      <c r="AU43" s="8">
        <f t="shared" si="30"/>
        <v>33.333333333333329</v>
      </c>
      <c r="AV43" s="10">
        <v>368</v>
      </c>
      <c r="AW43" s="8">
        <f t="shared" si="31"/>
        <v>79.672131147540981</v>
      </c>
      <c r="AX43" s="9">
        <v>26.067437399999999</v>
      </c>
      <c r="AY43" s="8">
        <f t="shared" si="32"/>
        <v>70.790284139482566</v>
      </c>
      <c r="AZ43" s="7">
        <f t="shared" si="33"/>
        <v>61.265250000000002</v>
      </c>
      <c r="BA43" s="6">
        <f t="shared" si="34"/>
        <v>61.27</v>
      </c>
      <c r="BB43" s="5">
        <f t="shared" si="35"/>
        <v>61.27</v>
      </c>
      <c r="BC43" s="4">
        <f t="shared" si="36"/>
        <v>7</v>
      </c>
    </row>
    <row r="44" spans="1:55" ht="14.4" customHeight="1" x14ac:dyDescent="0.3">
      <c r="A44" s="17" t="s">
        <v>3</v>
      </c>
      <c r="B44" s="17" t="s">
        <v>2</v>
      </c>
      <c r="C44" s="17" t="s">
        <v>1</v>
      </c>
      <c r="D44" s="10">
        <v>10</v>
      </c>
      <c r="E44" s="8">
        <f t="shared" si="0"/>
        <v>47.058823529411761</v>
      </c>
      <c r="F44" s="10">
        <v>26</v>
      </c>
      <c r="G44" s="8">
        <f t="shared" si="1"/>
        <v>74.371859296482413</v>
      </c>
      <c r="H44" s="9">
        <v>25.984151296263484</v>
      </c>
      <c r="I44" s="8">
        <f t="shared" si="2"/>
        <v>87.007924351868255</v>
      </c>
      <c r="J44" s="10">
        <f t="shared" si="3"/>
        <v>10</v>
      </c>
      <c r="K44" s="8">
        <f t="shared" si="4"/>
        <v>47.058823529411761</v>
      </c>
      <c r="L44" s="10">
        <f t="shared" si="5"/>
        <v>26</v>
      </c>
      <c r="M44" s="8">
        <f t="shared" si="6"/>
        <v>74.371859296482413</v>
      </c>
      <c r="N44" s="9">
        <f t="shared" si="7"/>
        <v>25.984151296263484</v>
      </c>
      <c r="O44" s="8">
        <f t="shared" si="8"/>
        <v>87.007924351868255</v>
      </c>
      <c r="P44" s="9">
        <v>0</v>
      </c>
      <c r="Q44" s="8">
        <f t="shared" si="9"/>
        <v>100</v>
      </c>
      <c r="R44" s="8">
        <f t="shared" si="10"/>
        <v>77.109650000000002</v>
      </c>
      <c r="S44" s="6">
        <f t="shared" si="11"/>
        <v>77.11</v>
      </c>
      <c r="T44" s="11">
        <f t="shared" si="39"/>
        <v>77.11</v>
      </c>
      <c r="U44" s="4">
        <f t="shared" si="13"/>
        <v>15</v>
      </c>
      <c r="V44" s="16">
        <v>14</v>
      </c>
      <c r="W44" s="8">
        <f t="shared" si="14"/>
        <v>64</v>
      </c>
      <c r="X44" s="16">
        <v>45</v>
      </c>
      <c r="Y44" s="8">
        <f t="shared" si="15"/>
        <v>94.524495677233432</v>
      </c>
      <c r="Z44" s="14">
        <v>16.430686303711688</v>
      </c>
      <c r="AA44" s="8">
        <f t="shared" si="16"/>
        <v>17.846568481441558</v>
      </c>
      <c r="AB44" s="10">
        <v>8.5</v>
      </c>
      <c r="AC44" s="8">
        <f t="shared" si="17"/>
        <v>56.666666666666664</v>
      </c>
      <c r="AD44" s="8">
        <f t="shared" si="18"/>
        <v>58.259430000000002</v>
      </c>
      <c r="AE44" s="10">
        <f t="shared" si="19"/>
        <v>58.26</v>
      </c>
      <c r="AF44" s="5">
        <f t="shared" si="20"/>
        <v>58.26</v>
      </c>
      <c r="AG44" s="4">
        <f t="shared" si="21"/>
        <v>35</v>
      </c>
      <c r="AH44" s="15">
        <v>11</v>
      </c>
      <c r="AI44" s="8">
        <f t="shared" si="22"/>
        <v>16.666666666666664</v>
      </c>
      <c r="AJ44" s="15">
        <v>33</v>
      </c>
      <c r="AK44" s="8">
        <f t="shared" si="23"/>
        <v>84.688995215310996</v>
      </c>
      <c r="AL44" s="14">
        <v>10.020393747668898</v>
      </c>
      <c r="AM44" s="8">
        <f t="shared" si="24"/>
        <v>33.197375015540679</v>
      </c>
      <c r="AN44" s="10">
        <v>4.5</v>
      </c>
      <c r="AO44" s="8">
        <f t="shared" si="25"/>
        <v>15</v>
      </c>
      <c r="AP44" s="13">
        <f t="shared" si="26"/>
        <v>37.388260000000002</v>
      </c>
      <c r="AQ44" s="12">
        <f t="shared" si="27"/>
        <v>37.39</v>
      </c>
      <c r="AR44" s="11">
        <f t="shared" si="40"/>
        <v>37.39</v>
      </c>
      <c r="AS44" s="4">
        <f t="shared" si="29"/>
        <v>2</v>
      </c>
      <c r="AT44" s="10">
        <v>7</v>
      </c>
      <c r="AU44" s="8">
        <f t="shared" si="30"/>
        <v>38.888888888888893</v>
      </c>
      <c r="AV44" s="10">
        <v>405</v>
      </c>
      <c r="AW44" s="8">
        <f t="shared" si="31"/>
        <v>76.639344262295083</v>
      </c>
      <c r="AX44" s="9">
        <v>36.037537</v>
      </c>
      <c r="AY44" s="8">
        <f t="shared" si="32"/>
        <v>59.575323959505056</v>
      </c>
      <c r="AZ44" s="7">
        <f t="shared" si="33"/>
        <v>58.367849999999997</v>
      </c>
      <c r="BA44" s="6">
        <f t="shared" si="34"/>
        <v>58.37</v>
      </c>
      <c r="BB44" s="5">
        <f t="shared" si="35"/>
        <v>58.37</v>
      </c>
      <c r="BC44" s="4">
        <f t="shared" si="36"/>
        <v>13</v>
      </c>
    </row>
  </sheetData>
  <autoFilter ref="A7:BC44" xr:uid="{00000000-0009-0000-0000-000000000000}">
    <sortState ref="A8:BC44">
      <sortCondition ref="A7:A44"/>
    </sortState>
  </autoFilter>
  <mergeCells count="4">
    <mergeCell ref="D6:U6"/>
    <mergeCell ref="V6:AG6"/>
    <mergeCell ref="AH6:AS6"/>
    <mergeCell ref="AT6:BC6"/>
  </mergeCells>
  <pageMargins left="0.7" right="0.7" top="0.75" bottom="0.75" header="0.3" footer="0.3"/>
  <pageSetup orientation="portrait" r:id="rId1"/>
  <customProperties>
    <customPr name="%startcell%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DB2018 NGA Simulator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Trimor Mici</dc:creator>
  <cp:lastModifiedBy>Joyce Antone Ibrahim</cp:lastModifiedBy>
  <dcterms:created xsi:type="dcterms:W3CDTF">2018-08-21T20:15:27Z</dcterms:created>
  <dcterms:modified xsi:type="dcterms:W3CDTF">2018-09-14T22:26:14Z</dcterms:modified>
</cp:coreProperties>
</file>